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5440" windowHeight="12405" activeTab="0"/>
  </bookViews>
  <sheets>
    <sheet name="Расходы РЗПР" sheetId="1" r:id="rId1"/>
  </sheets>
  <definedNames>
    <definedName name="_xlnm.Print_Titles" localSheetId="0">'Расходы РЗПР'!$4:$5</definedName>
    <definedName name="_xlnm.Print_Area" localSheetId="0">'Расходы РЗПР'!$A$1:$H$76</definedName>
  </definedNames>
  <calcPr fullCalcOnLoad="1" fullPrecision="0"/>
</workbook>
</file>

<file path=xl/sharedStrings.xml><?xml version="1.0" encoding="utf-8"?>
<sst xmlns="http://schemas.openxmlformats.org/spreadsheetml/2006/main" count="238" uniqueCount="106">
  <si>
    <t>Наименование показателя</t>
  </si>
  <si>
    <t xml:space="preserve">Коды </t>
  </si>
  <si>
    <t>РЗ</t>
  </si>
  <si>
    <t>ПР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</si>
  <si>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</si>
  <si>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</si>
  <si>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</si>
  <si>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</si>
  <si>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</si>
  <si>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</si>
  <si>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</si>
  <si>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</si>
  <si>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</si>
  <si>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</si>
  <si>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</si>
  <si>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</si>
  <si>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</si>
  <si>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</si>
  <si>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</si>
  <si>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</si>
  <si>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</si>
  <si>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</si>
  <si>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</si>
  <si>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</si>
  <si>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</si>
  <si>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</si>
  <si>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</si>
  <si>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10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</si>
  <si>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</si>
  <si>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</si>
  <si>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</si>
  <si>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</si>
  <si>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</si>
  <si>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</si>
  <si>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</si>
  <si>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</si>
  <si>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</si>
  <si>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</si>
  <si>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</si>
  <si>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</si>
  <si>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</si>
  <si>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</si>
  <si>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</si>
  <si>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</si>
  <si>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</si>
  <si>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</si>
  <si>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</si>
  <si>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</si>
  <si>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</si>
  <si>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</si>
  <si>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</si>
  <si>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</si>
  <si>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</si>
  <si>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</si>
  <si>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</si>
  <si>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</si>
  <si>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</si>
  <si>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</si>
  <si>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</si>
  <si>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</si>
  <si>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</si>
  <si>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</si>
  <si>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</si>
  <si>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</si>
  <si>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</si>
  <si>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</si>
  <si>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</si>
  <si>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</si>
  <si>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</si>
  <si>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</si>
  <si>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</si>
  <si>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</si>
  <si>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</si>
  <si>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</si>
  <si>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</si>
  <si>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</si>
  <si>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</si>
  <si>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</si>
  <si>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</si>
  <si>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</si>
  <si>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</si>
  <si>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</si>
  <si>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</si>
  <si>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 расходов</t>
  </si>
  <si>
    <t>Молодежная политика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</si>
  <si>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</si>
  <si>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</si>
  <si>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Фактически исполнено по состоянию на 01.04.2021 г.,                         тыс. руб.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</si>
  <si>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</si>
  <si>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</si>
  <si>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Х</t>
  </si>
  <si>
    <t>Утвержденные бюджетные ассигнования на 01.04.2022 г.,                     тыс. руб.</t>
  </si>
  <si>
    <t>Фактически исполнено по состоянию на 01.04.2022 г.,                         тыс. руб.</t>
  </si>
  <si>
    <t>Сведения об исполнении расходов бюджета Забайкальского края по разделам и подразделам классификации расходов бюджетов по состоянию на 01.04.2022 года (в сравнении с запланированными значениями на 2022 год и исполнением на 01.04.2021 года)</t>
  </si>
  <si>
    <t>% исполнения утвержденных бюджетных ассигнований по состоянию на 01.04.2022 г. (гр.6/гр.5)</t>
  </si>
  <si>
    <t>Темп роста к первому кварталу 
2021 г., %
(гр.6/гр.4)</t>
  </si>
  <si>
    <t>-</t>
  </si>
  <si>
    <t>в 2,3 раза</t>
  </si>
  <si>
    <t>в 5,2 раза</t>
  </si>
  <si>
    <t>в 3,6 раза</t>
  </si>
  <si>
    <t>&gt; 1000</t>
  </si>
  <si>
    <t>в 6,2 раза</t>
  </si>
  <si>
    <t>в 8,7 раза</t>
  </si>
  <si>
    <t>в 2,5 раза</t>
  </si>
  <si>
    <t>в 2,2 раза</t>
  </si>
  <si>
    <t>в 2,1 раза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</si>
</sst>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_-* #,##0.0\ _₽_-;\-* #,##0.0\ _₽_-;_-* &quot;-&quot;?\ _₽_-;_-@_-"/>
    <numFmt numFmtId="175" formatCode="#,##0.0_ ;\-#,##0.0\ "/>
    <numFmt numFmtId="176" formatCode="_-* #,##0.0\ _₽_-;\-* #,##0.0\ _₽_-;_-* &quot;-&quot;??\ _₽_-;_-@_-"/>
    <numFmt numFmtId="177" formatCode="0.0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2"/>
      <color indexed="8"/>
      <name val="Arial Cyr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"/>
      <family val="2"/>
    </font>
    <font>
      <b/>
      <sz val="12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b/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BFBFBF"/>
      </left>
      <right/>
      <top style="thin">
        <color rgb="FFBFBFBF"/>
      </top>
      <bottom style="medium">
        <color rgb="FFFAC090"/>
      </bottom>
    </border>
    <border>
      <left/>
      <right/>
      <top style="medium">
        <color rgb="FFFAC090"/>
      </top>
      <bottom style="medium">
        <color rgb="FFFAC090"/>
      </bottom>
    </border>
    <border>
      <left/>
      <right/>
      <top style="thin">
        <color rgb="FFFAC09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center" vertical="center" wrapText="1"/>
      <protection/>
    </xf>
    <xf numFmtId="0" fontId="36" fillId="0" borderId="0">
      <alignment/>
      <protection/>
    </xf>
    <xf numFmtId="0" fontId="37" fillId="20" borderId="2">
      <alignment horizontal="left" vertical="top" wrapText="1"/>
      <protection/>
    </xf>
    <xf numFmtId="0" fontId="38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9" fillId="0" borderId="3">
      <alignment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shrinkToFit="1"/>
      <protection/>
    </xf>
    <xf numFmtId="0" fontId="35" fillId="0" borderId="1">
      <alignment horizontal="left"/>
      <protection/>
    </xf>
    <xf numFmtId="4" fontId="35" fillId="21" borderId="1">
      <alignment horizontal="right" vertical="top" shrinkToFit="1"/>
      <protection/>
    </xf>
    <xf numFmtId="0" fontId="36" fillId="0" borderId="2">
      <alignment/>
      <protection/>
    </xf>
    <xf numFmtId="0" fontId="36" fillId="0" borderId="0">
      <alignment horizontal="left" wrapText="1"/>
      <protection/>
    </xf>
    <xf numFmtId="49" fontId="36" fillId="0" borderId="1">
      <alignment horizontal="left" vertical="top" wrapText="1"/>
      <protection/>
    </xf>
    <xf numFmtId="4" fontId="36" fillId="22" borderId="1">
      <alignment horizontal="right" vertical="top" shrinkToFit="1"/>
      <protection/>
    </xf>
    <xf numFmtId="0" fontId="40" fillId="23" borderId="4">
      <alignment/>
      <protection/>
    </xf>
    <xf numFmtId="49" fontId="39" fillId="0" borderId="2">
      <alignment horizontal="left" vertical="top" shrinkToFit="1"/>
      <protection/>
    </xf>
    <xf numFmtId="4" fontId="37" fillId="20" borderId="2">
      <alignment horizontal="right" vertical="top" wrapText="1"/>
      <protection/>
    </xf>
    <xf numFmtId="4" fontId="37" fillId="24" borderId="2">
      <alignment horizontal="right" vertical="top" shrinkToFit="1"/>
      <protection/>
    </xf>
    <xf numFmtId="4" fontId="37" fillId="25" borderId="2">
      <alignment horizontal="right" vertical="top" shrinkToFit="1"/>
      <protection/>
    </xf>
    <xf numFmtId="4" fontId="39" fillId="0" borderId="2">
      <alignment horizontal="right" vertical="top" shrinkToFit="1"/>
      <protection/>
    </xf>
    <xf numFmtId="4" fontId="39" fillId="0" borderId="0">
      <alignment horizontal="right" vertical="top" shrinkToFit="1"/>
      <protection/>
    </xf>
    <xf numFmtId="4" fontId="37" fillId="23" borderId="5">
      <alignment horizontal="right" shrinkToFit="1"/>
      <protection/>
    </xf>
    <xf numFmtId="4" fontId="37" fillId="20" borderId="2">
      <alignment horizontal="right" vertical="top" shrinkToFit="1"/>
      <protection/>
    </xf>
    <xf numFmtId="4" fontId="39" fillId="0" borderId="0">
      <alignment horizontal="right" vertical="top"/>
      <protection/>
    </xf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1" fillId="32" borderId="6" applyNumberFormat="0" applyAlignment="0" applyProtection="0"/>
    <xf numFmtId="0" fontId="42" fillId="33" borderId="7" applyNumberFormat="0" applyAlignment="0" applyProtection="0"/>
    <xf numFmtId="0" fontId="43" fillId="33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4" borderId="12" applyNumberFormat="0" applyAlignment="0" applyProtection="0"/>
    <xf numFmtId="0" fontId="49" fillId="0" borderId="0" applyNumberFormat="0" applyFill="0" applyBorder="0" applyAlignment="0" applyProtection="0"/>
    <xf numFmtId="0" fontId="50" fillId="35" borderId="0" applyNumberFormat="0" applyBorder="0" applyAlignment="0" applyProtection="0"/>
    <xf numFmtId="170" fontId="51" fillId="0" borderId="0">
      <alignment vertical="top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52" fillId="3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7" borderId="13" applyNumberFormat="0" applyFont="0" applyAlignment="0" applyProtection="0"/>
    <xf numFmtId="9" fontId="0" fillId="0" borderId="0" applyFont="0" applyFill="0" applyBorder="0" applyAlignment="0" applyProtection="0"/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56" fillId="38" borderId="0" applyNumberFormat="0" applyBorder="0" applyAlignment="0" applyProtection="0"/>
  </cellStyleXfs>
  <cellXfs count="29">
    <xf numFmtId="0" fontId="0" fillId="0" borderId="0" xfId="0" applyAlignment="1">
      <alignment/>
    </xf>
    <xf numFmtId="170" fontId="51" fillId="39" borderId="0" xfId="77" applyNumberFormat="1" applyFont="1" applyFill="1" applyAlignment="1">
      <alignment vertical="top" wrapText="1"/>
      <protection/>
    </xf>
    <xf numFmtId="0" fontId="57" fillId="39" borderId="0" xfId="77" applyNumberFormat="1" applyFont="1" applyFill="1" applyAlignment="1">
      <alignment vertical="center" wrapText="1"/>
      <protection/>
    </xf>
    <xf numFmtId="0" fontId="3" fillId="39" borderId="0" xfId="77" applyNumberFormat="1" applyFont="1" applyFill="1" applyAlignment="1">
      <alignment vertical="center" wrapText="1"/>
      <protection/>
    </xf>
    <xf numFmtId="0" fontId="57" fillId="39" borderId="0" xfId="77" applyNumberFormat="1" applyFont="1" applyFill="1" applyAlignment="1">
      <alignment horizontal="center" vertical="center" wrapText="1"/>
      <protection/>
    </xf>
    <xf numFmtId="0" fontId="4" fillId="39" borderId="0" xfId="79" applyFont="1" applyFill="1" applyAlignment="1">
      <alignment horizontal="right" vertical="center"/>
      <protection/>
    </xf>
    <xf numFmtId="0" fontId="51" fillId="39" borderId="15" xfId="77" applyNumberFormat="1" applyFont="1" applyFill="1" applyBorder="1" applyAlignment="1">
      <alignment horizontal="center" vertical="center" wrapText="1"/>
      <protection/>
    </xf>
    <xf numFmtId="0" fontId="58" fillId="39" borderId="15" xfId="77" applyNumberFormat="1" applyFont="1" applyFill="1" applyBorder="1" applyAlignment="1">
      <alignment vertical="center" wrapText="1"/>
      <protection/>
    </xf>
    <xf numFmtId="0" fontId="58" fillId="39" borderId="15" xfId="77" applyNumberFormat="1" applyFont="1" applyFill="1" applyBorder="1" applyAlignment="1">
      <alignment horizontal="center" vertical="center" wrapText="1"/>
      <protection/>
    </xf>
    <xf numFmtId="0" fontId="51" fillId="39" borderId="15" xfId="77" applyNumberFormat="1" applyFont="1" applyFill="1" applyBorder="1" applyAlignment="1">
      <alignment vertical="center" wrapText="1"/>
      <protection/>
    </xf>
    <xf numFmtId="0" fontId="51" fillId="0" borderId="15" xfId="77" applyNumberFormat="1" applyFont="1" applyFill="1" applyBorder="1" applyAlignment="1">
      <alignment vertical="center" wrapText="1"/>
      <protection/>
    </xf>
    <xf numFmtId="0" fontId="58" fillId="40" borderId="15" xfId="77" applyNumberFormat="1" applyFont="1" applyFill="1" applyBorder="1" applyAlignment="1">
      <alignment horizontal="left" vertical="top" wrapText="1"/>
      <protection/>
    </xf>
    <xf numFmtId="170" fontId="5" fillId="39" borderId="0" xfId="77" applyNumberFormat="1" applyFont="1" applyFill="1" applyAlignment="1">
      <alignment vertical="top" wrapText="1"/>
      <protection/>
    </xf>
    <xf numFmtId="0" fontId="51" fillId="0" borderId="15" xfId="36" applyNumberFormat="1" applyFont="1" applyFill="1" applyBorder="1" applyAlignment="1" applyProtection="1" quotePrefix="1">
      <alignment horizontal="left" vertical="top" wrapText="1"/>
      <protection/>
    </xf>
    <xf numFmtId="172" fontId="6" fillId="39" borderId="15" xfId="0" applyNumberFormat="1" applyFont="1" applyFill="1" applyBorder="1" applyAlignment="1">
      <alignment horizontal="right" vertical="center" wrapText="1"/>
    </xf>
    <xf numFmtId="172" fontId="5" fillId="39" borderId="15" xfId="0" applyNumberFormat="1" applyFont="1" applyFill="1" applyBorder="1" applyAlignment="1">
      <alignment horizontal="right" vertical="center" wrapText="1"/>
    </xf>
    <xf numFmtId="0" fontId="58" fillId="0" borderId="15" xfId="36" applyNumberFormat="1" applyFont="1" applyFill="1" applyBorder="1" applyAlignment="1" applyProtection="1" quotePrefix="1">
      <alignment horizontal="left" vertical="top" wrapText="1"/>
      <protection/>
    </xf>
    <xf numFmtId="49" fontId="51" fillId="0" borderId="15" xfId="45" applyNumberFormat="1" applyFont="1" applyFill="1" applyBorder="1" applyAlignment="1" applyProtection="1">
      <alignment horizontal="center" vertical="top" shrinkToFit="1"/>
      <protection/>
    </xf>
    <xf numFmtId="175" fontId="51" fillId="39" borderId="0" xfId="77" applyNumberFormat="1" applyFont="1" applyFill="1" applyAlignment="1">
      <alignment vertical="top" wrapText="1"/>
      <protection/>
    </xf>
    <xf numFmtId="172" fontId="58" fillId="0" borderId="15" xfId="53" applyNumberFormat="1" applyFont="1" applyFill="1" applyBorder="1" applyAlignment="1" applyProtection="1">
      <alignment horizontal="right" vertical="center" wrapText="1" shrinkToFit="1"/>
      <protection/>
    </xf>
    <xf numFmtId="172" fontId="51" fillId="0" borderId="15" xfId="53" applyNumberFormat="1" applyFont="1" applyFill="1" applyBorder="1" applyAlignment="1" applyProtection="1">
      <alignment horizontal="right" vertical="center" wrapText="1" shrinkToFit="1"/>
      <protection/>
    </xf>
    <xf numFmtId="0" fontId="58" fillId="39" borderId="15" xfId="77" applyNumberFormat="1" applyFont="1" applyFill="1" applyBorder="1" applyAlignment="1">
      <alignment horizontal="center" vertical="center" wrapText="1"/>
      <protection/>
    </xf>
    <xf numFmtId="172" fontId="6" fillId="0" borderId="15" xfId="53" applyNumberFormat="1" applyFont="1" applyFill="1" applyBorder="1" applyAlignment="1" applyProtection="1">
      <alignment horizontal="right" vertical="center" wrapText="1" shrinkToFit="1"/>
      <protection/>
    </xf>
    <xf numFmtId="172" fontId="5" fillId="0" borderId="15" xfId="53" applyNumberFormat="1" applyFont="1" applyFill="1" applyBorder="1" applyAlignment="1" applyProtection="1">
      <alignment horizontal="right" vertical="center" wrapText="1" shrinkToFit="1"/>
      <protection/>
    </xf>
    <xf numFmtId="0" fontId="58" fillId="39" borderId="15" xfId="33" applyNumberFormat="1" applyFont="1" applyFill="1" applyBorder="1" applyAlignment="1" applyProtection="1">
      <alignment horizontal="center" vertical="center" wrapText="1"/>
      <protection/>
    </xf>
    <xf numFmtId="0" fontId="32" fillId="39" borderId="15" xfId="78" applyFont="1" applyFill="1" applyBorder="1" applyAlignment="1">
      <alignment horizontal="center" vertical="center" wrapText="1"/>
      <protection/>
    </xf>
    <xf numFmtId="0" fontId="58" fillId="39" borderId="15" xfId="33" applyNumberFormat="1" applyFont="1" applyFill="1" applyBorder="1" applyProtection="1">
      <alignment horizontal="center" vertical="center" wrapText="1"/>
      <protection/>
    </xf>
    <xf numFmtId="0" fontId="2" fillId="39" borderId="0" xfId="77" applyNumberFormat="1" applyFont="1" applyFill="1" applyAlignment="1">
      <alignment horizontal="center" vertical="top" wrapText="1"/>
      <protection/>
    </xf>
    <xf numFmtId="0" fontId="58" fillId="39" borderId="15" xfId="77" applyNumberFormat="1" applyFont="1" applyFill="1" applyBorder="1" applyAlignment="1">
      <alignment horizontal="center" vertical="center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xl23" xfId="34"/>
    <cellStyle name="xl24" xfId="35"/>
    <cellStyle name="xl25" xfId="36"/>
    <cellStyle name="xl26" xfId="37"/>
    <cellStyle name="xl27" xfId="38"/>
    <cellStyle name="xl28" xfId="39"/>
    <cellStyle name="xl29" xfId="40"/>
    <cellStyle name="xl31" xfId="41"/>
    <cellStyle name="xl33" xfId="42"/>
    <cellStyle name="xl34" xfId="43"/>
    <cellStyle name="xl36" xfId="44"/>
    <cellStyle name="xl37" xfId="45"/>
    <cellStyle name="xl38" xfId="46"/>
    <cellStyle name="xl39" xfId="47"/>
    <cellStyle name="xl43" xfId="48"/>
    <cellStyle name="xl45" xfId="49"/>
    <cellStyle name="xl49" xfId="50"/>
    <cellStyle name="xl50" xfId="51"/>
    <cellStyle name="xl51" xfId="52"/>
    <cellStyle name="xl52" xfId="53"/>
    <cellStyle name="xl53" xfId="54"/>
    <cellStyle name="xl54" xfId="55"/>
    <cellStyle name="xl59" xfId="56"/>
    <cellStyle name="xl6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Обычный 3" xfId="78"/>
    <cellStyle name="Обычный_Приложения 8, 9, 10 (1)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Финансовый 2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00390625" defaultRowHeight="12.75"/>
  <cols>
    <col min="1" max="1" width="41.875" style="1" customWidth="1"/>
    <col min="2" max="3" width="6.875" style="1" customWidth="1"/>
    <col min="4" max="4" width="14.625" style="1" customWidth="1"/>
    <col min="5" max="5" width="14.875" style="1" customWidth="1"/>
    <col min="6" max="6" width="14.125" style="12" customWidth="1"/>
    <col min="7" max="7" width="15.625" style="12" customWidth="1"/>
    <col min="8" max="8" width="12.625" style="12" customWidth="1"/>
    <col min="9" max="9" width="9.375" style="1" bestFit="1" customWidth="1"/>
    <col min="10" max="16384" width="8.00390625" style="1" customWidth="1"/>
  </cols>
  <sheetData>
    <row r="1" spans="1:8" ht="51.75" customHeight="1">
      <c r="A1" s="27" t="s">
        <v>93</v>
      </c>
      <c r="B1" s="27"/>
      <c r="C1" s="27"/>
      <c r="D1" s="27"/>
      <c r="E1" s="27"/>
      <c r="F1" s="27"/>
      <c r="G1" s="27"/>
      <c r="H1" s="27"/>
    </row>
    <row r="2" spans="1:8" ht="3.75" customHeight="1">
      <c r="A2" s="2"/>
      <c r="B2" s="2"/>
      <c r="C2" s="2"/>
      <c r="D2" s="2"/>
      <c r="E2" s="2"/>
      <c r="F2" s="3"/>
      <c r="G2" s="3"/>
      <c r="H2" s="3"/>
    </row>
    <row r="3" spans="1:8" ht="7.5" customHeight="1">
      <c r="A3" s="4"/>
      <c r="B3" s="4"/>
      <c r="C3" s="4"/>
      <c r="D3" s="4"/>
      <c r="E3" s="4"/>
      <c r="F3" s="5"/>
      <c r="G3" s="5"/>
      <c r="H3" s="5"/>
    </row>
    <row r="4" spans="1:8" ht="28.5" customHeight="1">
      <c r="A4" s="28" t="s">
        <v>0</v>
      </c>
      <c r="B4" s="28" t="s">
        <v>1</v>
      </c>
      <c r="C4" s="28"/>
      <c r="D4" s="26" t="s">
        <v>87</v>
      </c>
      <c r="E4" s="26" t="s">
        <v>91</v>
      </c>
      <c r="F4" s="26" t="s">
        <v>92</v>
      </c>
      <c r="G4" s="24" t="s">
        <v>94</v>
      </c>
      <c r="H4" s="26" t="s">
        <v>95</v>
      </c>
    </row>
    <row r="5" spans="1:8" ht="66" customHeight="1">
      <c r="A5" s="28"/>
      <c r="B5" s="8" t="s">
        <v>2</v>
      </c>
      <c r="C5" s="8" t="s">
        <v>3</v>
      </c>
      <c r="D5" s="26"/>
      <c r="E5" s="26"/>
      <c r="F5" s="26"/>
      <c r="G5" s="25"/>
      <c r="H5" s="26"/>
    </row>
    <row r="6" spans="1:8" ht="12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</row>
    <row r="7" spans="1:8" ht="16.5" customHeight="1">
      <c r="A7" s="7" t="s">
        <v>4</v>
      </c>
      <c r="B7" s="8" t="s">
        <v>5</v>
      </c>
      <c r="C7" s="6"/>
      <c r="D7" s="19">
        <v>753881.2</v>
      </c>
      <c r="E7" s="19">
        <v>8009569.3</v>
      </c>
      <c r="F7" s="19">
        <f>1249190.4+0.1</f>
        <v>1249190.5</v>
      </c>
      <c r="G7" s="14">
        <f>F7/E7*100</f>
        <v>15.6</v>
      </c>
      <c r="H7" s="14">
        <f>F7/D7*100</f>
        <v>165.7</v>
      </c>
    </row>
    <row r="8" spans="1:8" ht="38.25" customHeight="1">
      <c r="A8" s="9" t="s">
        <v>7</v>
      </c>
      <c r="B8" s="6" t="s">
        <v>5</v>
      </c>
      <c r="C8" s="6" t="s">
        <v>8</v>
      </c>
      <c r="D8" s="20">
        <v>1020</v>
      </c>
      <c r="E8" s="20">
        <v>4975.6</v>
      </c>
      <c r="F8" s="20">
        <v>1051</v>
      </c>
      <c r="G8" s="15">
        <f>F8/E8*100</f>
        <v>21.1</v>
      </c>
      <c r="H8" s="15">
        <f>F8/D8*100</f>
        <v>103</v>
      </c>
    </row>
    <row r="9" spans="1:8" ht="52.5" customHeight="1">
      <c r="A9" s="9" t="s">
        <v>9</v>
      </c>
      <c r="B9" s="6" t="s">
        <v>5</v>
      </c>
      <c r="C9" s="6" t="s">
        <v>10</v>
      </c>
      <c r="D9" s="20">
        <v>24048.2</v>
      </c>
      <c r="E9" s="20">
        <v>128444.3</v>
      </c>
      <c r="F9" s="20">
        <v>25938.2</v>
      </c>
      <c r="G9" s="15">
        <f>F9/E9*100</f>
        <v>20.2</v>
      </c>
      <c r="H9" s="15">
        <f>F9/D9*100</f>
        <v>107.9</v>
      </c>
    </row>
    <row r="10" spans="1:8" ht="52.5" customHeight="1">
      <c r="A10" s="9" t="s">
        <v>11</v>
      </c>
      <c r="B10" s="6" t="s">
        <v>5</v>
      </c>
      <c r="C10" s="6" t="s">
        <v>12</v>
      </c>
      <c r="D10" s="20">
        <v>17531.8</v>
      </c>
      <c r="E10" s="20">
        <v>97510.2</v>
      </c>
      <c r="F10" s="20">
        <v>22904.2</v>
      </c>
      <c r="G10" s="15">
        <f aca="true" t="shared" si="0" ref="G10:G15">F10/E10*100</f>
        <v>23.5</v>
      </c>
      <c r="H10" s="15">
        <f aca="true" t="shared" si="1" ref="H10:H68">F10/D10*100</f>
        <v>130.6</v>
      </c>
    </row>
    <row r="11" spans="1:8" ht="12.75" customHeight="1">
      <c r="A11" s="9" t="s">
        <v>13</v>
      </c>
      <c r="B11" s="6" t="s">
        <v>5</v>
      </c>
      <c r="C11" s="6" t="s">
        <v>14</v>
      </c>
      <c r="D11" s="20" t="s">
        <v>96</v>
      </c>
      <c r="E11" s="20">
        <v>4726.4</v>
      </c>
      <c r="F11" s="20">
        <v>992.9</v>
      </c>
      <c r="G11" s="15">
        <f t="shared" si="0"/>
        <v>21</v>
      </c>
      <c r="H11" s="15" t="s">
        <v>90</v>
      </c>
    </row>
    <row r="12" spans="1:8" ht="39.75" customHeight="1">
      <c r="A12" s="9" t="s">
        <v>15</v>
      </c>
      <c r="B12" s="6" t="s">
        <v>5</v>
      </c>
      <c r="C12" s="6" t="s">
        <v>16</v>
      </c>
      <c r="D12" s="20">
        <v>28248.9</v>
      </c>
      <c r="E12" s="20">
        <v>173361.7</v>
      </c>
      <c r="F12" s="20">
        <v>29953.8</v>
      </c>
      <c r="G12" s="15">
        <f t="shared" si="0"/>
        <v>17.3</v>
      </c>
      <c r="H12" s="15">
        <f t="shared" si="1"/>
        <v>106</v>
      </c>
    </row>
    <row r="13" spans="1:8" ht="26.25" customHeight="1">
      <c r="A13" s="9" t="s">
        <v>17</v>
      </c>
      <c r="B13" s="6" t="s">
        <v>5</v>
      </c>
      <c r="C13" s="6" t="s">
        <v>18</v>
      </c>
      <c r="D13" s="20">
        <v>7465.2</v>
      </c>
      <c r="E13" s="20">
        <v>55686.1</v>
      </c>
      <c r="F13" s="20">
        <v>7950.3</v>
      </c>
      <c r="G13" s="15">
        <f t="shared" si="0"/>
        <v>14.3</v>
      </c>
      <c r="H13" s="15">
        <f t="shared" si="1"/>
        <v>106.5</v>
      </c>
    </row>
    <row r="14" spans="1:8" ht="14.25" customHeight="1">
      <c r="A14" s="9" t="s">
        <v>19</v>
      </c>
      <c r="B14" s="6" t="s">
        <v>5</v>
      </c>
      <c r="C14" s="6" t="s">
        <v>20</v>
      </c>
      <c r="D14" s="20" t="s">
        <v>96</v>
      </c>
      <c r="E14" s="20">
        <v>3762</v>
      </c>
      <c r="F14" s="20" t="s">
        <v>96</v>
      </c>
      <c r="G14" s="15" t="s">
        <v>90</v>
      </c>
      <c r="H14" s="15" t="s">
        <v>90</v>
      </c>
    </row>
    <row r="15" spans="1:8" ht="14.25" customHeight="1">
      <c r="A15" s="9" t="s">
        <v>21</v>
      </c>
      <c r="B15" s="6" t="s">
        <v>5</v>
      </c>
      <c r="C15" s="6" t="s">
        <v>22</v>
      </c>
      <c r="D15" s="20">
        <v>675567.1</v>
      </c>
      <c r="E15" s="20">
        <v>7541103</v>
      </c>
      <c r="F15" s="20">
        <v>1160400.1</v>
      </c>
      <c r="G15" s="15">
        <f t="shared" si="0"/>
        <v>15.4</v>
      </c>
      <c r="H15" s="15">
        <f t="shared" si="1"/>
        <v>171.8</v>
      </c>
    </row>
    <row r="16" spans="1:8" ht="12" customHeight="1">
      <c r="A16" s="7" t="s">
        <v>23</v>
      </c>
      <c r="B16" s="8" t="s">
        <v>8</v>
      </c>
      <c r="C16" s="6" t="s">
        <v>6</v>
      </c>
      <c r="D16" s="19">
        <v>13906.2</v>
      </c>
      <c r="E16" s="19">
        <v>64097.8</v>
      </c>
      <c r="F16" s="19">
        <v>13954.7</v>
      </c>
      <c r="G16" s="14">
        <f aca="true" t="shared" si="2" ref="G16:G68">F16/E16*100</f>
        <v>21.8</v>
      </c>
      <c r="H16" s="14">
        <f t="shared" si="1"/>
        <v>100.3</v>
      </c>
    </row>
    <row r="17" spans="1:8" ht="14.25" customHeight="1">
      <c r="A17" s="9" t="s">
        <v>24</v>
      </c>
      <c r="B17" s="6" t="s">
        <v>8</v>
      </c>
      <c r="C17" s="6" t="s">
        <v>10</v>
      </c>
      <c r="D17" s="20">
        <v>13906.2</v>
      </c>
      <c r="E17" s="20">
        <v>64097.8</v>
      </c>
      <c r="F17" s="20">
        <v>13954.7</v>
      </c>
      <c r="G17" s="15">
        <f t="shared" si="2"/>
        <v>21.8</v>
      </c>
      <c r="H17" s="15">
        <f t="shared" si="1"/>
        <v>100.3</v>
      </c>
    </row>
    <row r="18" spans="1:8" ht="26.25" customHeight="1">
      <c r="A18" s="7" t="s">
        <v>25</v>
      </c>
      <c r="B18" s="8" t="s">
        <v>10</v>
      </c>
      <c r="C18" s="6" t="s">
        <v>6</v>
      </c>
      <c r="D18" s="19">
        <f>546510.9-0.1</f>
        <v>546510.8</v>
      </c>
      <c r="E18" s="19">
        <v>1457828.2</v>
      </c>
      <c r="F18" s="19">
        <v>273574.1</v>
      </c>
      <c r="G18" s="14">
        <f t="shared" si="2"/>
        <v>18.8</v>
      </c>
      <c r="H18" s="14">
        <f t="shared" si="1"/>
        <v>50.1</v>
      </c>
    </row>
    <row r="19" spans="1:8" ht="15.75" customHeight="1">
      <c r="A19" s="9" t="s">
        <v>88</v>
      </c>
      <c r="B19" s="17" t="s">
        <v>10</v>
      </c>
      <c r="C19" s="17" t="s">
        <v>26</v>
      </c>
      <c r="D19" s="20">
        <v>27972.1</v>
      </c>
      <c r="E19" s="20">
        <v>35262.9</v>
      </c>
      <c r="F19" s="20">
        <v>6974.4</v>
      </c>
      <c r="G19" s="15">
        <f t="shared" si="2"/>
        <v>19.8</v>
      </c>
      <c r="H19" s="15">
        <f t="shared" si="1"/>
        <v>24.9</v>
      </c>
    </row>
    <row r="20" spans="1:8" ht="43.5" customHeight="1">
      <c r="A20" s="9" t="s">
        <v>89</v>
      </c>
      <c r="B20" s="17" t="s">
        <v>10</v>
      </c>
      <c r="C20" s="17" t="s">
        <v>27</v>
      </c>
      <c r="D20" s="20">
        <v>518529.4</v>
      </c>
      <c r="E20" s="20">
        <v>1422085.3</v>
      </c>
      <c r="F20" s="20">
        <v>266599.7</v>
      </c>
      <c r="G20" s="15">
        <f>F20/E20*100</f>
        <v>18.7</v>
      </c>
      <c r="H20" s="15">
        <f t="shared" si="1"/>
        <v>51.4</v>
      </c>
    </row>
    <row r="21" spans="1:8" ht="13.5" customHeight="1">
      <c r="A21" s="9" t="s">
        <v>28</v>
      </c>
      <c r="B21" s="17" t="s">
        <v>10</v>
      </c>
      <c r="C21" s="17" t="s">
        <v>20</v>
      </c>
      <c r="D21" s="20">
        <v>9.3</v>
      </c>
      <c r="E21" s="20">
        <v>480</v>
      </c>
      <c r="F21" s="20" t="s">
        <v>96</v>
      </c>
      <c r="G21" s="15" t="s">
        <v>90</v>
      </c>
      <c r="H21" s="15" t="s">
        <v>90</v>
      </c>
    </row>
    <row r="22" spans="1:8" ht="15" customHeight="1">
      <c r="A22" s="7" t="s">
        <v>29</v>
      </c>
      <c r="B22" s="8" t="s">
        <v>12</v>
      </c>
      <c r="C22" s="6" t="s">
        <v>6</v>
      </c>
      <c r="D22" s="19">
        <f>1588958.8+0.1</f>
        <v>1588958.9</v>
      </c>
      <c r="E22" s="19">
        <v>16852421.1</v>
      </c>
      <c r="F22" s="22">
        <f>2167349.3-0.1</f>
        <v>2167349.2</v>
      </c>
      <c r="G22" s="14">
        <f t="shared" si="2"/>
        <v>12.9</v>
      </c>
      <c r="H22" s="15">
        <f t="shared" si="1"/>
        <v>136.4</v>
      </c>
    </row>
    <row r="23" spans="1:8" ht="12.75" customHeight="1">
      <c r="A23" s="9" t="s">
        <v>30</v>
      </c>
      <c r="B23" s="6" t="s">
        <v>12</v>
      </c>
      <c r="C23" s="6" t="s">
        <v>5</v>
      </c>
      <c r="D23" s="20">
        <v>28616.3</v>
      </c>
      <c r="E23" s="20">
        <v>419293.5</v>
      </c>
      <c r="F23" s="23">
        <v>30238.1</v>
      </c>
      <c r="G23" s="15">
        <f t="shared" si="2"/>
        <v>7.2</v>
      </c>
      <c r="H23" s="15">
        <f t="shared" si="1"/>
        <v>105.7</v>
      </c>
    </row>
    <row r="24" spans="1:8" ht="12.75" customHeight="1">
      <c r="A24" s="9" t="s">
        <v>31</v>
      </c>
      <c r="B24" s="6" t="s">
        <v>12</v>
      </c>
      <c r="C24" s="6" t="s">
        <v>14</v>
      </c>
      <c r="D24" s="20">
        <v>332338.1</v>
      </c>
      <c r="E24" s="20">
        <v>2054423.7</v>
      </c>
      <c r="F24" s="23">
        <v>508983.6</v>
      </c>
      <c r="G24" s="15">
        <f aca="true" t="shared" si="3" ref="G24:G30">F24/E24*100</f>
        <v>24.8</v>
      </c>
      <c r="H24" s="15">
        <f t="shared" si="1"/>
        <v>153.2</v>
      </c>
    </row>
    <row r="25" spans="1:8" ht="12.75" customHeight="1">
      <c r="A25" s="9" t="s">
        <v>32</v>
      </c>
      <c r="B25" s="6" t="s">
        <v>12</v>
      </c>
      <c r="C25" s="6" t="s">
        <v>16</v>
      </c>
      <c r="D25" s="20">
        <v>12000</v>
      </c>
      <c r="E25" s="20">
        <v>330660.4</v>
      </c>
      <c r="F25" s="23">
        <v>62622.2</v>
      </c>
      <c r="G25" s="15">
        <f t="shared" si="3"/>
        <v>18.9</v>
      </c>
      <c r="H25" s="15" t="s">
        <v>98</v>
      </c>
    </row>
    <row r="26" spans="1:8" ht="12.75" customHeight="1">
      <c r="A26" s="9" t="s">
        <v>33</v>
      </c>
      <c r="B26" s="6" t="s">
        <v>12</v>
      </c>
      <c r="C26" s="6" t="s">
        <v>18</v>
      </c>
      <c r="D26" s="20">
        <v>366411.3</v>
      </c>
      <c r="E26" s="20">
        <v>2376737.9</v>
      </c>
      <c r="F26" s="23">
        <v>464670.1</v>
      </c>
      <c r="G26" s="15">
        <f t="shared" si="3"/>
        <v>19.6</v>
      </c>
      <c r="H26" s="15">
        <f t="shared" si="1"/>
        <v>126.8</v>
      </c>
    </row>
    <row r="27" spans="1:8" ht="12.75" customHeight="1">
      <c r="A27" s="9" t="s">
        <v>34</v>
      </c>
      <c r="B27" s="6" t="s">
        <v>12</v>
      </c>
      <c r="C27" s="6" t="s">
        <v>35</v>
      </c>
      <c r="D27" s="20">
        <v>72805.2</v>
      </c>
      <c r="E27" s="20">
        <v>1040604</v>
      </c>
      <c r="F27" s="23">
        <v>167837.8</v>
      </c>
      <c r="G27" s="15">
        <f t="shared" si="3"/>
        <v>16.1</v>
      </c>
      <c r="H27" s="15" t="s">
        <v>97</v>
      </c>
    </row>
    <row r="28" spans="1:8" ht="12.75" customHeight="1">
      <c r="A28" s="9" t="s">
        <v>36</v>
      </c>
      <c r="B28" s="6" t="s">
        <v>12</v>
      </c>
      <c r="C28" s="6" t="s">
        <v>26</v>
      </c>
      <c r="D28" s="20">
        <v>707418.2</v>
      </c>
      <c r="E28" s="20">
        <v>9455340.4</v>
      </c>
      <c r="F28" s="23">
        <v>844307.2</v>
      </c>
      <c r="G28" s="15">
        <f t="shared" si="3"/>
        <v>8.9</v>
      </c>
      <c r="H28" s="15">
        <f t="shared" si="1"/>
        <v>119.4</v>
      </c>
    </row>
    <row r="29" spans="1:8" ht="12.75" customHeight="1">
      <c r="A29" s="9" t="s">
        <v>37</v>
      </c>
      <c r="B29" s="6" t="s">
        <v>12</v>
      </c>
      <c r="C29" s="6" t="s">
        <v>27</v>
      </c>
      <c r="D29" s="20">
        <v>4290.1</v>
      </c>
      <c r="E29" s="20">
        <v>154384.1</v>
      </c>
      <c r="F29" s="23">
        <v>3927</v>
      </c>
      <c r="G29" s="15">
        <f t="shared" si="3"/>
        <v>2.5</v>
      </c>
      <c r="H29" s="15">
        <f t="shared" si="1"/>
        <v>91.5</v>
      </c>
    </row>
    <row r="30" spans="1:8" ht="29.25" customHeight="1">
      <c r="A30" s="9" t="s">
        <v>38</v>
      </c>
      <c r="B30" s="6" t="s">
        <v>12</v>
      </c>
      <c r="C30" s="6" t="s">
        <v>39</v>
      </c>
      <c r="D30" s="20">
        <v>65079.7</v>
      </c>
      <c r="E30" s="20">
        <v>1020977.1</v>
      </c>
      <c r="F30" s="23">
        <v>84763.2</v>
      </c>
      <c r="G30" s="15">
        <f t="shared" si="3"/>
        <v>8.3</v>
      </c>
      <c r="H30" s="15">
        <f t="shared" si="1"/>
        <v>130.2</v>
      </c>
    </row>
    <row r="31" spans="1:8" ht="14.25" customHeight="1">
      <c r="A31" s="7" t="s">
        <v>40</v>
      </c>
      <c r="B31" s="8" t="s">
        <v>14</v>
      </c>
      <c r="C31" s="6" t="s">
        <v>6</v>
      </c>
      <c r="D31" s="19">
        <v>313219.4</v>
      </c>
      <c r="E31" s="19">
        <v>4506054.9</v>
      </c>
      <c r="F31" s="22">
        <f>1119825.9-0.1</f>
        <v>1119825.8</v>
      </c>
      <c r="G31" s="14">
        <f t="shared" si="2"/>
        <v>24.9</v>
      </c>
      <c r="H31" s="14" t="s">
        <v>99</v>
      </c>
    </row>
    <row r="32" spans="1:8" ht="14.25" customHeight="1">
      <c r="A32" s="9" t="s">
        <v>41</v>
      </c>
      <c r="B32" s="6" t="s">
        <v>14</v>
      </c>
      <c r="C32" s="6" t="s">
        <v>5</v>
      </c>
      <c r="D32" s="20">
        <v>12945.9</v>
      </c>
      <c r="E32" s="20">
        <v>469913.8</v>
      </c>
      <c r="F32" s="20">
        <v>10689.1</v>
      </c>
      <c r="G32" s="15">
        <f t="shared" si="2"/>
        <v>2.3</v>
      </c>
      <c r="H32" s="15">
        <f t="shared" si="1"/>
        <v>82.6</v>
      </c>
    </row>
    <row r="33" spans="1:8" ht="14.25" customHeight="1">
      <c r="A33" s="9" t="s">
        <v>42</v>
      </c>
      <c r="B33" s="6" t="s">
        <v>14</v>
      </c>
      <c r="C33" s="6" t="s">
        <v>8</v>
      </c>
      <c r="D33" s="20">
        <v>261661.5</v>
      </c>
      <c r="E33" s="20">
        <v>1470403.7</v>
      </c>
      <c r="F33" s="20">
        <v>470494.6</v>
      </c>
      <c r="G33" s="15">
        <f t="shared" si="2"/>
        <v>32</v>
      </c>
      <c r="H33" s="15">
        <f t="shared" si="1"/>
        <v>179.8</v>
      </c>
    </row>
    <row r="34" spans="1:8" ht="14.25" customHeight="1">
      <c r="A34" s="10" t="s">
        <v>43</v>
      </c>
      <c r="B34" s="6" t="s">
        <v>14</v>
      </c>
      <c r="C34" s="6" t="s">
        <v>10</v>
      </c>
      <c r="D34" s="20">
        <v>4464.3</v>
      </c>
      <c r="E34" s="20">
        <v>1211213.3</v>
      </c>
      <c r="F34" s="20">
        <v>8073.8</v>
      </c>
      <c r="G34" s="15">
        <f t="shared" si="2"/>
        <v>0.7</v>
      </c>
      <c r="H34" s="15">
        <f t="shared" si="1"/>
        <v>180.9</v>
      </c>
    </row>
    <row r="35" spans="1:8" ht="24.75" customHeight="1">
      <c r="A35" s="9" t="s">
        <v>44</v>
      </c>
      <c r="B35" s="6" t="s">
        <v>14</v>
      </c>
      <c r="C35" s="6" t="s">
        <v>14</v>
      </c>
      <c r="D35" s="20">
        <v>34147.7</v>
      </c>
      <c r="E35" s="20">
        <v>1354524.1</v>
      </c>
      <c r="F35" s="20">
        <v>630568.3</v>
      </c>
      <c r="G35" s="15">
        <f t="shared" si="2"/>
        <v>46.6</v>
      </c>
      <c r="H35" s="15" t="s">
        <v>100</v>
      </c>
    </row>
    <row r="36" spans="1:8" ht="15.75" customHeight="1">
      <c r="A36" s="7" t="s">
        <v>45</v>
      </c>
      <c r="B36" s="8" t="s">
        <v>16</v>
      </c>
      <c r="C36" s="6" t="s">
        <v>6</v>
      </c>
      <c r="D36" s="19">
        <v>21740.8</v>
      </c>
      <c r="E36" s="19">
        <v>1223693.9</v>
      </c>
      <c r="F36" s="19">
        <v>134897.1</v>
      </c>
      <c r="G36" s="14">
        <f t="shared" si="2"/>
        <v>11</v>
      </c>
      <c r="H36" s="14" t="s">
        <v>101</v>
      </c>
    </row>
    <row r="37" spans="1:8" ht="25.5" customHeight="1">
      <c r="A37" s="9" t="s">
        <v>46</v>
      </c>
      <c r="B37" s="6" t="s">
        <v>16</v>
      </c>
      <c r="C37" s="6" t="s">
        <v>10</v>
      </c>
      <c r="D37" s="20">
        <v>7132.8</v>
      </c>
      <c r="E37" s="20">
        <v>23655.6</v>
      </c>
      <c r="F37" s="20">
        <v>7696.6</v>
      </c>
      <c r="G37" s="15">
        <f t="shared" si="2"/>
        <v>32.5</v>
      </c>
      <c r="H37" s="15">
        <f t="shared" si="1"/>
        <v>107.9</v>
      </c>
    </row>
    <row r="38" spans="1:8" ht="25.5" customHeight="1">
      <c r="A38" s="9" t="s">
        <v>47</v>
      </c>
      <c r="B38" s="6" t="s">
        <v>16</v>
      </c>
      <c r="C38" s="6" t="s">
        <v>14</v>
      </c>
      <c r="D38" s="20">
        <v>14608</v>
      </c>
      <c r="E38" s="20">
        <v>1200038.3</v>
      </c>
      <c r="F38" s="20">
        <v>127200.5</v>
      </c>
      <c r="G38" s="15">
        <f t="shared" si="2"/>
        <v>10.6</v>
      </c>
      <c r="H38" s="15" t="s">
        <v>102</v>
      </c>
    </row>
    <row r="39" spans="1:8" ht="16.5" customHeight="1">
      <c r="A39" s="7" t="s">
        <v>48</v>
      </c>
      <c r="B39" s="8" t="s">
        <v>18</v>
      </c>
      <c r="C39" s="6" t="s">
        <v>6</v>
      </c>
      <c r="D39" s="19">
        <v>4360237.9</v>
      </c>
      <c r="E39" s="22">
        <f>22305794.9-0.1</f>
        <v>22305794.8</v>
      </c>
      <c r="F39" s="22">
        <f>4742255.8+0.1</f>
        <v>4742255.9</v>
      </c>
      <c r="G39" s="14">
        <f t="shared" si="2"/>
        <v>21.3</v>
      </c>
      <c r="H39" s="14">
        <f t="shared" si="1"/>
        <v>108.8</v>
      </c>
    </row>
    <row r="40" spans="1:8" ht="12" customHeight="1">
      <c r="A40" s="9" t="s">
        <v>49</v>
      </c>
      <c r="B40" s="6" t="s">
        <v>18</v>
      </c>
      <c r="C40" s="6" t="s">
        <v>5</v>
      </c>
      <c r="D40" s="20">
        <v>901878.3</v>
      </c>
      <c r="E40" s="23">
        <v>3706781.1</v>
      </c>
      <c r="F40" s="23">
        <v>1041206.5</v>
      </c>
      <c r="G40" s="15">
        <f t="shared" si="2"/>
        <v>28.1</v>
      </c>
      <c r="H40" s="15">
        <f t="shared" si="1"/>
        <v>115.4</v>
      </c>
    </row>
    <row r="41" spans="1:8" ht="12" customHeight="1">
      <c r="A41" s="9" t="s">
        <v>50</v>
      </c>
      <c r="B41" s="6" t="s">
        <v>18</v>
      </c>
      <c r="C41" s="6" t="s">
        <v>8</v>
      </c>
      <c r="D41" s="20">
        <v>2643485.6</v>
      </c>
      <c r="E41" s="23">
        <v>14865004.1</v>
      </c>
      <c r="F41" s="23">
        <v>2964935.7</v>
      </c>
      <c r="G41" s="15">
        <f t="shared" si="2"/>
        <v>19.9</v>
      </c>
      <c r="H41" s="15">
        <f t="shared" si="1"/>
        <v>112.2</v>
      </c>
    </row>
    <row r="42" spans="1:8" ht="12" customHeight="1">
      <c r="A42" s="9" t="s">
        <v>51</v>
      </c>
      <c r="B42" s="6" t="s">
        <v>18</v>
      </c>
      <c r="C42" s="6" t="s">
        <v>10</v>
      </c>
      <c r="D42" s="20">
        <v>38179</v>
      </c>
      <c r="E42" s="23">
        <v>748914</v>
      </c>
      <c r="F42" s="23">
        <v>96592.3</v>
      </c>
      <c r="G42" s="15">
        <f t="shared" si="2"/>
        <v>12.9</v>
      </c>
      <c r="H42" s="15" t="s">
        <v>103</v>
      </c>
    </row>
    <row r="43" spans="1:8" ht="12" customHeight="1">
      <c r="A43" s="9" t="s">
        <v>52</v>
      </c>
      <c r="B43" s="6" t="s">
        <v>18</v>
      </c>
      <c r="C43" s="6" t="s">
        <v>12</v>
      </c>
      <c r="D43" s="20">
        <v>434209.3</v>
      </c>
      <c r="E43" s="23">
        <v>1968144.3</v>
      </c>
      <c r="F43" s="23">
        <v>530880.1</v>
      </c>
      <c r="G43" s="15">
        <f t="shared" si="2"/>
        <v>27</v>
      </c>
      <c r="H43" s="15">
        <f t="shared" si="1"/>
        <v>122.3</v>
      </c>
    </row>
    <row r="44" spans="1:8" ht="26.25" customHeight="1">
      <c r="A44" s="9" t="s">
        <v>53</v>
      </c>
      <c r="B44" s="6" t="s">
        <v>18</v>
      </c>
      <c r="C44" s="6" t="s">
        <v>14</v>
      </c>
      <c r="D44" s="20">
        <v>15819.1</v>
      </c>
      <c r="E44" s="23">
        <v>93233.6</v>
      </c>
      <c r="F44" s="23">
        <v>16872.1</v>
      </c>
      <c r="G44" s="15">
        <f t="shared" si="2"/>
        <v>18.1</v>
      </c>
      <c r="H44" s="15">
        <f t="shared" si="1"/>
        <v>106.7</v>
      </c>
    </row>
    <row r="45" spans="1:8" ht="12.75" customHeight="1">
      <c r="A45" s="13" t="s">
        <v>84</v>
      </c>
      <c r="B45" s="6" t="s">
        <v>18</v>
      </c>
      <c r="C45" s="6" t="s">
        <v>18</v>
      </c>
      <c r="D45" s="20">
        <v>23459.6</v>
      </c>
      <c r="E45" s="23">
        <v>420078.1</v>
      </c>
      <c r="F45" s="23">
        <v>22238.5</v>
      </c>
      <c r="G45" s="15">
        <f t="shared" si="2"/>
        <v>5.3</v>
      </c>
      <c r="H45" s="15">
        <f t="shared" si="1"/>
        <v>94.8</v>
      </c>
    </row>
    <row r="46" spans="1:8" ht="12.75" customHeight="1">
      <c r="A46" s="9" t="s">
        <v>54</v>
      </c>
      <c r="B46" s="6" t="s">
        <v>18</v>
      </c>
      <c r="C46" s="6" t="s">
        <v>26</v>
      </c>
      <c r="D46" s="20">
        <v>303207.2</v>
      </c>
      <c r="E46" s="23">
        <v>503639.6</v>
      </c>
      <c r="F46" s="23">
        <v>69530.7</v>
      </c>
      <c r="G46" s="15">
        <f t="shared" si="2"/>
        <v>13.8</v>
      </c>
      <c r="H46" s="15">
        <f t="shared" si="1"/>
        <v>22.9</v>
      </c>
    </row>
    <row r="47" spans="1:8" ht="15" customHeight="1">
      <c r="A47" s="7" t="s">
        <v>55</v>
      </c>
      <c r="B47" s="8" t="s">
        <v>35</v>
      </c>
      <c r="C47" s="6" t="s">
        <v>6</v>
      </c>
      <c r="D47" s="19">
        <v>198878.3</v>
      </c>
      <c r="E47" s="22">
        <v>1408963</v>
      </c>
      <c r="F47" s="22">
        <f>396673+0.1</f>
        <v>396673.1</v>
      </c>
      <c r="G47" s="14">
        <f t="shared" si="2"/>
        <v>28.2</v>
      </c>
      <c r="H47" s="14">
        <f t="shared" si="1"/>
        <v>199.5</v>
      </c>
    </row>
    <row r="48" spans="1:8" ht="12.75" customHeight="1">
      <c r="A48" s="9" t="s">
        <v>56</v>
      </c>
      <c r="B48" s="6" t="s">
        <v>35</v>
      </c>
      <c r="C48" s="6" t="s">
        <v>5</v>
      </c>
      <c r="D48" s="20">
        <v>162102</v>
      </c>
      <c r="E48" s="23">
        <v>1226191.9</v>
      </c>
      <c r="F48" s="23">
        <v>358390.1</v>
      </c>
      <c r="G48" s="15">
        <f t="shared" si="2"/>
        <v>29.2</v>
      </c>
      <c r="H48" s="15" t="s">
        <v>104</v>
      </c>
    </row>
    <row r="49" spans="1:8" ht="12.75" customHeight="1">
      <c r="A49" s="9" t="s">
        <v>57</v>
      </c>
      <c r="B49" s="6" t="s">
        <v>35</v>
      </c>
      <c r="C49" s="6" t="s">
        <v>8</v>
      </c>
      <c r="D49" s="20">
        <v>15991.6</v>
      </c>
      <c r="E49" s="23">
        <v>61616.6</v>
      </c>
      <c r="F49" s="23">
        <v>16016.1</v>
      </c>
      <c r="G49" s="15">
        <f t="shared" si="2"/>
        <v>26</v>
      </c>
      <c r="H49" s="15">
        <f t="shared" si="1"/>
        <v>100.2</v>
      </c>
    </row>
    <row r="50" spans="1:8" ht="26.25" customHeight="1">
      <c r="A50" s="9" t="s">
        <v>58</v>
      </c>
      <c r="B50" s="6" t="s">
        <v>35</v>
      </c>
      <c r="C50" s="6" t="s">
        <v>12</v>
      </c>
      <c r="D50" s="20">
        <v>20784.7</v>
      </c>
      <c r="E50" s="23">
        <v>121154.5</v>
      </c>
      <c r="F50" s="23">
        <v>22266.9</v>
      </c>
      <c r="G50" s="15">
        <f t="shared" si="2"/>
        <v>18.4</v>
      </c>
      <c r="H50" s="15">
        <f t="shared" si="1"/>
        <v>107.1</v>
      </c>
    </row>
    <row r="51" spans="1:8" ht="15" customHeight="1">
      <c r="A51" s="7" t="s">
        <v>59</v>
      </c>
      <c r="B51" s="8" t="s">
        <v>26</v>
      </c>
      <c r="C51" s="6" t="s">
        <v>6</v>
      </c>
      <c r="D51" s="19">
        <v>896321</v>
      </c>
      <c r="E51" s="22">
        <f>7425498.1-0.1</f>
        <v>7425498</v>
      </c>
      <c r="F51" s="22">
        <f>1139163.4-0.1</f>
        <v>1139163.3</v>
      </c>
      <c r="G51" s="14">
        <f t="shared" si="2"/>
        <v>15.3</v>
      </c>
      <c r="H51" s="14">
        <f t="shared" si="1"/>
        <v>127.1</v>
      </c>
    </row>
    <row r="52" spans="1:8" ht="12.75" customHeight="1">
      <c r="A52" s="9" t="s">
        <v>60</v>
      </c>
      <c r="B52" s="6" t="s">
        <v>26</v>
      </c>
      <c r="C52" s="6" t="s">
        <v>5</v>
      </c>
      <c r="D52" s="20">
        <v>547962.3</v>
      </c>
      <c r="E52" s="23">
        <v>4765559.2</v>
      </c>
      <c r="F52" s="23">
        <v>631136.2</v>
      </c>
      <c r="G52" s="15">
        <f t="shared" si="2"/>
        <v>13.2</v>
      </c>
      <c r="H52" s="15">
        <f t="shared" si="1"/>
        <v>115.2</v>
      </c>
    </row>
    <row r="53" spans="1:8" ht="12.75" customHeight="1">
      <c r="A53" s="9" t="s">
        <v>61</v>
      </c>
      <c r="B53" s="6" t="s">
        <v>26</v>
      </c>
      <c r="C53" s="6" t="s">
        <v>8</v>
      </c>
      <c r="D53" s="20">
        <v>127958.6</v>
      </c>
      <c r="E53" s="23">
        <v>1445205.9</v>
      </c>
      <c r="F53" s="23">
        <v>273777.7</v>
      </c>
      <c r="G53" s="15">
        <f t="shared" si="2"/>
        <v>18.9</v>
      </c>
      <c r="H53" s="15" t="s">
        <v>105</v>
      </c>
    </row>
    <row r="54" spans="1:8" ht="12.75" customHeight="1">
      <c r="A54" s="9" t="s">
        <v>62</v>
      </c>
      <c r="B54" s="6" t="s">
        <v>26</v>
      </c>
      <c r="C54" s="6" t="s">
        <v>12</v>
      </c>
      <c r="D54" s="20">
        <v>84408.7</v>
      </c>
      <c r="E54" s="23">
        <v>455344.9</v>
      </c>
      <c r="F54" s="23">
        <v>92855</v>
      </c>
      <c r="G54" s="15">
        <f t="shared" si="2"/>
        <v>20.4</v>
      </c>
      <c r="H54" s="15">
        <f t="shared" si="1"/>
        <v>110</v>
      </c>
    </row>
    <row r="55" spans="1:8" ht="12.75" customHeight="1">
      <c r="A55" s="9" t="s">
        <v>63</v>
      </c>
      <c r="B55" s="6" t="s">
        <v>26</v>
      </c>
      <c r="C55" s="6" t="s">
        <v>14</v>
      </c>
      <c r="D55" s="20">
        <v>12533</v>
      </c>
      <c r="E55" s="23">
        <v>64419.4</v>
      </c>
      <c r="F55" s="23">
        <v>14396.5</v>
      </c>
      <c r="G55" s="15">
        <f t="shared" si="2"/>
        <v>22.3</v>
      </c>
      <c r="H55" s="15">
        <f t="shared" si="1"/>
        <v>114.9</v>
      </c>
    </row>
    <row r="56" spans="1:8" ht="27.75" customHeight="1">
      <c r="A56" s="9" t="s">
        <v>64</v>
      </c>
      <c r="B56" s="6" t="s">
        <v>26</v>
      </c>
      <c r="C56" s="6" t="s">
        <v>16</v>
      </c>
      <c r="D56" s="20">
        <v>16169</v>
      </c>
      <c r="E56" s="23">
        <v>81446.9</v>
      </c>
      <c r="F56" s="23">
        <v>21405.6</v>
      </c>
      <c r="G56" s="15">
        <f t="shared" si="2"/>
        <v>26.3</v>
      </c>
      <c r="H56" s="15">
        <f t="shared" si="1"/>
        <v>132.4</v>
      </c>
    </row>
    <row r="57" spans="1:8" ht="15" customHeight="1">
      <c r="A57" s="9" t="s">
        <v>65</v>
      </c>
      <c r="B57" s="6" t="s">
        <v>26</v>
      </c>
      <c r="C57" s="6" t="s">
        <v>26</v>
      </c>
      <c r="D57" s="20">
        <v>107289.4</v>
      </c>
      <c r="E57" s="23">
        <v>613521.7</v>
      </c>
      <c r="F57" s="23">
        <v>105592.3</v>
      </c>
      <c r="G57" s="15">
        <f t="shared" si="2"/>
        <v>17.2</v>
      </c>
      <c r="H57" s="15">
        <f t="shared" si="1"/>
        <v>98.4</v>
      </c>
    </row>
    <row r="58" spans="1:8" ht="15" customHeight="1">
      <c r="A58" s="7" t="s">
        <v>66</v>
      </c>
      <c r="B58" s="8" t="s">
        <v>27</v>
      </c>
      <c r="C58" s="6" t="s">
        <v>6</v>
      </c>
      <c r="D58" s="19">
        <v>7056302.4</v>
      </c>
      <c r="E58" s="22">
        <v>28381017.5</v>
      </c>
      <c r="F58" s="22">
        <v>7112131.3</v>
      </c>
      <c r="G58" s="14">
        <f t="shared" si="2"/>
        <v>25.1</v>
      </c>
      <c r="H58" s="14">
        <f t="shared" si="1"/>
        <v>100.8</v>
      </c>
    </row>
    <row r="59" spans="1:8" ht="13.5" customHeight="1">
      <c r="A59" s="9" t="s">
        <v>67</v>
      </c>
      <c r="B59" s="6" t="s">
        <v>27</v>
      </c>
      <c r="C59" s="6" t="s">
        <v>5</v>
      </c>
      <c r="D59" s="20">
        <v>597463.49</v>
      </c>
      <c r="E59" s="23">
        <v>2671107.7</v>
      </c>
      <c r="F59" s="23">
        <v>808076.1</v>
      </c>
      <c r="G59" s="15">
        <f t="shared" si="2"/>
        <v>30.3</v>
      </c>
      <c r="H59" s="15">
        <f t="shared" si="1"/>
        <v>135.3</v>
      </c>
    </row>
    <row r="60" spans="1:8" ht="13.5" customHeight="1">
      <c r="A60" s="9" t="s">
        <v>68</v>
      </c>
      <c r="B60" s="6" t="s">
        <v>27</v>
      </c>
      <c r="C60" s="6" t="s">
        <v>8</v>
      </c>
      <c r="D60" s="20">
        <v>549155.2</v>
      </c>
      <c r="E60" s="23">
        <v>2286553</v>
      </c>
      <c r="F60" s="23">
        <v>569128.7</v>
      </c>
      <c r="G60" s="15">
        <f t="shared" si="2"/>
        <v>24.9</v>
      </c>
      <c r="H60" s="15">
        <f t="shared" si="1"/>
        <v>103.6</v>
      </c>
    </row>
    <row r="61" spans="1:8" ht="13.5" customHeight="1">
      <c r="A61" s="9" t="s">
        <v>69</v>
      </c>
      <c r="B61" s="6" t="s">
        <v>27</v>
      </c>
      <c r="C61" s="6" t="s">
        <v>10</v>
      </c>
      <c r="D61" s="20">
        <v>3472712.4</v>
      </c>
      <c r="E61" s="23">
        <v>12285329.5</v>
      </c>
      <c r="F61" s="23">
        <v>2936450.6</v>
      </c>
      <c r="G61" s="15">
        <f t="shared" si="2"/>
        <v>23.9</v>
      </c>
      <c r="H61" s="15">
        <f t="shared" si="1"/>
        <v>84.6</v>
      </c>
    </row>
    <row r="62" spans="1:8" ht="12.75" customHeight="1">
      <c r="A62" s="9" t="s">
        <v>70</v>
      </c>
      <c r="B62" s="6" t="s">
        <v>27</v>
      </c>
      <c r="C62" s="6" t="s">
        <v>12</v>
      </c>
      <c r="D62" s="20">
        <v>2403592.7</v>
      </c>
      <c r="E62" s="23">
        <v>10958724</v>
      </c>
      <c r="F62" s="23">
        <v>2764824.3</v>
      </c>
      <c r="G62" s="15">
        <f t="shared" si="2"/>
        <v>25.2</v>
      </c>
      <c r="H62" s="15">
        <f t="shared" si="1"/>
        <v>115</v>
      </c>
    </row>
    <row r="63" spans="1:8" ht="13.5" customHeight="1">
      <c r="A63" s="9" t="s">
        <v>71</v>
      </c>
      <c r="B63" s="6" t="s">
        <v>27</v>
      </c>
      <c r="C63" s="6" t="s">
        <v>16</v>
      </c>
      <c r="D63" s="20">
        <v>33378.6</v>
      </c>
      <c r="E63" s="23">
        <v>179303.3</v>
      </c>
      <c r="F63" s="23">
        <v>33651.6</v>
      </c>
      <c r="G63" s="15">
        <f t="shared" si="2"/>
        <v>18.8</v>
      </c>
      <c r="H63" s="15">
        <f t="shared" si="1"/>
        <v>100.8</v>
      </c>
    </row>
    <row r="64" spans="1:8" ht="15" customHeight="1">
      <c r="A64" s="7" t="s">
        <v>72</v>
      </c>
      <c r="B64" s="8" t="s">
        <v>20</v>
      </c>
      <c r="C64" s="6" t="s">
        <v>6</v>
      </c>
      <c r="D64" s="19">
        <v>175352.7</v>
      </c>
      <c r="E64" s="22">
        <v>902716.6</v>
      </c>
      <c r="F64" s="22">
        <f>196987.5-0.1</f>
        <v>196987.4</v>
      </c>
      <c r="G64" s="14">
        <f t="shared" si="2"/>
        <v>21.8</v>
      </c>
      <c r="H64" s="14">
        <f t="shared" si="1"/>
        <v>112.3</v>
      </c>
    </row>
    <row r="65" spans="1:8" ht="13.5" customHeight="1">
      <c r="A65" s="9" t="s">
        <v>73</v>
      </c>
      <c r="B65" s="6" t="s">
        <v>20</v>
      </c>
      <c r="C65" s="6" t="s">
        <v>8</v>
      </c>
      <c r="D65" s="20">
        <v>41436.7</v>
      </c>
      <c r="E65" s="23">
        <v>427931.9</v>
      </c>
      <c r="F65" s="23">
        <v>61152.9</v>
      </c>
      <c r="G65" s="15">
        <f>F65/E65*100</f>
        <v>14.3</v>
      </c>
      <c r="H65" s="15">
        <f t="shared" si="1"/>
        <v>147.6</v>
      </c>
    </row>
    <row r="66" spans="1:8" ht="13.5" customHeight="1">
      <c r="A66" s="9" t="s">
        <v>74</v>
      </c>
      <c r="B66" s="6" t="s">
        <v>20</v>
      </c>
      <c r="C66" s="6" t="s">
        <v>10</v>
      </c>
      <c r="D66" s="20">
        <v>129959.1</v>
      </c>
      <c r="E66" s="23">
        <v>455302</v>
      </c>
      <c r="F66" s="23">
        <v>130226.4</v>
      </c>
      <c r="G66" s="15">
        <f>F66/E66*100</f>
        <v>28.6</v>
      </c>
      <c r="H66" s="15">
        <f t="shared" si="1"/>
        <v>100.2</v>
      </c>
    </row>
    <row r="67" spans="1:8" ht="27" customHeight="1">
      <c r="A67" s="9" t="s">
        <v>75</v>
      </c>
      <c r="B67" s="6" t="s">
        <v>20</v>
      </c>
      <c r="C67" s="6" t="s">
        <v>14</v>
      </c>
      <c r="D67" s="20">
        <v>3956.9</v>
      </c>
      <c r="E67" s="23">
        <v>19482.7</v>
      </c>
      <c r="F67" s="23">
        <v>5608.1</v>
      </c>
      <c r="G67" s="15">
        <f>F67/E67*100</f>
        <v>28.8</v>
      </c>
      <c r="H67" s="15">
        <f t="shared" si="1"/>
        <v>141.7</v>
      </c>
    </row>
    <row r="68" spans="1:8" ht="15.75" customHeight="1">
      <c r="A68" s="7" t="s">
        <v>76</v>
      </c>
      <c r="B68" s="8" t="s">
        <v>39</v>
      </c>
      <c r="C68" s="6" t="s">
        <v>6</v>
      </c>
      <c r="D68" s="19">
        <v>4514.2</v>
      </c>
      <c r="E68" s="22">
        <v>24389.5</v>
      </c>
      <c r="F68" s="22">
        <v>5753.6</v>
      </c>
      <c r="G68" s="14">
        <f t="shared" si="2"/>
        <v>23.6</v>
      </c>
      <c r="H68" s="14">
        <f t="shared" si="1"/>
        <v>127.5</v>
      </c>
    </row>
    <row r="69" spans="1:8" ht="12.75" customHeight="1">
      <c r="A69" s="9" t="s">
        <v>77</v>
      </c>
      <c r="B69" s="6" t="s">
        <v>39</v>
      </c>
      <c r="C69" s="6" t="s">
        <v>8</v>
      </c>
      <c r="D69" s="20">
        <v>4514.2</v>
      </c>
      <c r="E69" s="23">
        <v>24389.5</v>
      </c>
      <c r="F69" s="23">
        <v>5753.6</v>
      </c>
      <c r="G69" s="15">
        <f aca="true" t="shared" si="4" ref="G69:G76">F69/E69*100</f>
        <v>23.6</v>
      </c>
      <c r="H69" s="15">
        <f aca="true" t="shared" si="5" ref="H69:H76">F69/D69*100</f>
        <v>127.5</v>
      </c>
    </row>
    <row r="70" spans="1:8" ht="27.75" customHeight="1">
      <c r="A70" s="16" t="s">
        <v>85</v>
      </c>
      <c r="B70" s="8" t="s">
        <v>22</v>
      </c>
      <c r="C70" s="6" t="s">
        <v>6</v>
      </c>
      <c r="D70" s="19">
        <v>232531.8</v>
      </c>
      <c r="E70" s="22">
        <v>1359585</v>
      </c>
      <c r="F70" s="22">
        <v>189232</v>
      </c>
      <c r="G70" s="14">
        <f t="shared" si="4"/>
        <v>13.9</v>
      </c>
      <c r="H70" s="14">
        <f t="shared" si="5"/>
        <v>81.4</v>
      </c>
    </row>
    <row r="71" spans="1:8" ht="26.25" customHeight="1">
      <c r="A71" s="13" t="s">
        <v>86</v>
      </c>
      <c r="B71" s="6" t="s">
        <v>22</v>
      </c>
      <c r="C71" s="6" t="s">
        <v>5</v>
      </c>
      <c r="D71" s="20">
        <v>232531.8</v>
      </c>
      <c r="E71" s="23">
        <v>1359585</v>
      </c>
      <c r="F71" s="23">
        <v>189232</v>
      </c>
      <c r="G71" s="15">
        <f t="shared" si="4"/>
        <v>13.9</v>
      </c>
      <c r="H71" s="15">
        <f t="shared" si="5"/>
        <v>81.4</v>
      </c>
    </row>
    <row r="72" spans="1:8" ht="38.25" customHeight="1">
      <c r="A72" s="7" t="s">
        <v>78</v>
      </c>
      <c r="B72" s="8" t="s">
        <v>79</v>
      </c>
      <c r="C72" s="6" t="s">
        <v>6</v>
      </c>
      <c r="D72" s="19">
        <v>1502891</v>
      </c>
      <c r="E72" s="22">
        <v>6965462.4</v>
      </c>
      <c r="F72" s="22">
        <f>1715331.1+0.1</f>
        <v>1715331.2</v>
      </c>
      <c r="G72" s="14">
        <f t="shared" si="4"/>
        <v>24.6</v>
      </c>
      <c r="H72" s="14">
        <f t="shared" si="5"/>
        <v>114.1</v>
      </c>
    </row>
    <row r="73" spans="1:8" ht="41.25" customHeight="1">
      <c r="A73" s="9" t="s">
        <v>80</v>
      </c>
      <c r="B73" s="6" t="s">
        <v>79</v>
      </c>
      <c r="C73" s="6" t="s">
        <v>5</v>
      </c>
      <c r="D73" s="20">
        <v>1471037.25</v>
      </c>
      <c r="E73" s="23">
        <v>4939017</v>
      </c>
      <c r="F73" s="23">
        <v>1096322.4</v>
      </c>
      <c r="G73" s="15">
        <f t="shared" si="4"/>
        <v>22.2</v>
      </c>
      <c r="H73" s="15">
        <f t="shared" si="5"/>
        <v>74.5</v>
      </c>
    </row>
    <row r="74" spans="1:8" ht="12" customHeight="1">
      <c r="A74" s="9" t="s">
        <v>81</v>
      </c>
      <c r="B74" s="6" t="s">
        <v>79</v>
      </c>
      <c r="C74" s="6" t="s">
        <v>8</v>
      </c>
      <c r="D74" s="20">
        <v>8070</v>
      </c>
      <c r="E74" s="23">
        <v>443579.2</v>
      </c>
      <c r="F74" s="23">
        <v>9834.5</v>
      </c>
      <c r="G74" s="15">
        <f t="shared" si="4"/>
        <v>2.2</v>
      </c>
      <c r="H74" s="15">
        <f t="shared" si="5"/>
        <v>121.9</v>
      </c>
    </row>
    <row r="75" spans="1:8" ht="26.25" customHeight="1">
      <c r="A75" s="9" t="s">
        <v>82</v>
      </c>
      <c r="B75" s="6" t="s">
        <v>79</v>
      </c>
      <c r="C75" s="6" t="s">
        <v>10</v>
      </c>
      <c r="D75" s="20">
        <v>23783.7</v>
      </c>
      <c r="E75" s="23">
        <v>1582866.2</v>
      </c>
      <c r="F75" s="23">
        <v>609174.3</v>
      </c>
      <c r="G75" s="15">
        <f t="shared" si="4"/>
        <v>38.5</v>
      </c>
      <c r="H75" s="15" t="s">
        <v>100</v>
      </c>
    </row>
    <row r="76" spans="1:8" ht="15" customHeight="1">
      <c r="A76" s="11" t="s">
        <v>83</v>
      </c>
      <c r="B76" s="7" t="s">
        <v>6</v>
      </c>
      <c r="C76" s="7" t="s">
        <v>6</v>
      </c>
      <c r="D76" s="19">
        <f>D7+D16+D18+D22+D31+D36+D39+D47+D51+D58+D64+D68+D70+D72-0.1</f>
        <v>17665246.5</v>
      </c>
      <c r="E76" s="19">
        <f>E7+E16+E18+E22+E31+E36+E39+E47+E51+E58+E64+E68+E70+E72+0.2</f>
        <v>100887092.2</v>
      </c>
      <c r="F76" s="19">
        <f>F7+F16+F18+F22+F31+F36+F39+F47+F51+F58+F64+F68+F70+F72</f>
        <v>20456319.2</v>
      </c>
      <c r="G76" s="14">
        <f t="shared" si="4"/>
        <v>20.3</v>
      </c>
      <c r="H76" s="14">
        <f t="shared" si="5"/>
        <v>115.8</v>
      </c>
    </row>
    <row r="77" ht="12.75">
      <c r="D77" s="12"/>
    </row>
    <row r="78" spans="4:6" ht="12.75">
      <c r="D78" s="18"/>
      <c r="E78" s="18"/>
      <c r="F78" s="18"/>
    </row>
  </sheetData>
  <sheetProtection/>
  <mergeCells count="8">
    <mergeCell ref="F4:F5"/>
    <mergeCell ref="G4:G5"/>
    <mergeCell ref="H4:H5"/>
    <mergeCell ref="A1:H1"/>
    <mergeCell ref="A4:A5"/>
    <mergeCell ref="B4:C4"/>
    <mergeCell ref="D4:D5"/>
    <mergeCell ref="E4:E5"/>
  </mergeCells>
  <printOptions/>
  <pageMargins left="0.5905511811023623" right="0.3937007874015748" top="0.5905511811023623" bottom="0.6299212598425197" header="0.31496062992125984" footer="0.31496062992125984"/>
  <pageSetup firstPageNumber="1" useFirstPageNumber="1" fitToHeight="0" fitToWidth="1" horizontalDpi="600" verticalDpi="600" orientation="portrait" paperSize="9" scale="74" r:id="rId1"/>
  <headerFooter differentFirst="1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ЕТокмакова</cp:lastModifiedBy>
  <cp:lastPrinted>2022-05-19T06:57:37Z</cp:lastPrinted>
  <dcterms:created xsi:type="dcterms:W3CDTF">2018-08-06T23:24:24Z</dcterms:created>
  <dcterms:modified xsi:type="dcterms:W3CDTF">2022-05-19T08:07:21Z</dcterms:modified>
  <cp:category/>
  <cp:version/>
  <cp:contentType/>
  <cp:contentStatus/>
</cp:coreProperties>
</file>