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46" windowWidth="29040" windowHeight="615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'Лист1'!$A:$F,'Лист1'!$4:$4</definedName>
    <definedName name="_xlnm.Print_Area" localSheetId="0">'Лист1'!$A$1:$H$102</definedName>
  </definedNames>
  <calcPr fullCalcOnLoad="1"/>
</workbook>
</file>

<file path=xl/sharedStrings.xml><?xml version="1.0" encoding="utf-8"?>
<sst xmlns="http://schemas.openxmlformats.org/spreadsheetml/2006/main" count="270" uniqueCount="266">
  <si>
    <t>Наименование показателя</t>
  </si>
  <si>
    <t>в том числе:</t>
  </si>
  <si>
    <t>ДОХОДЫ, Всего</t>
  </si>
  <si>
    <t>1.1.</t>
  </si>
  <si>
    <t>Налоговые и неналоговые доходы</t>
  </si>
  <si>
    <t>из них:</t>
  </si>
  <si>
    <t>РАСХОДЫ, Всего</t>
  </si>
  <si>
    <t>КБК</t>
  </si>
  <si>
    <t>0100</t>
  </si>
  <si>
    <t>0102</t>
  </si>
  <si>
    <t>0103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</si>
  <si>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</si>
  <si>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</si>
  <si>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</si>
  <si>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</si>
  <si>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</si>
  <si>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</si>
  <si>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</si>
  <si>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</si>
  <si>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</si>
  <si>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</si>
  <si>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</si>
  <si>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</si>
  <si>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Миграционная политика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</si>
  <si>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</si>
  <si>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</si>
  <si>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</si>
  <si>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</si>
  <si>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</si>
  <si>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</si>
  <si>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</si>
  <si>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</si>
  <si>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</si>
  <si>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</si>
  <si>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</si>
  <si>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</si>
  <si>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</si>
  <si>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</si>
  <si>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</si>
  <si>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</si>
  <si>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</si>
  <si>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</si>
  <si>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</si>
  <si>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</si>
  <si>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</si>
  <si>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</si>
  <si>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</si>
  <si>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</si>
  <si>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</si>
  <si>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</si>
  <si>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</si>
  <si>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</si>
  <si>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</si>
  <si>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</si>
  <si>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</si>
  <si>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</si>
  <si>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</si>
  <si>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</si>
  <si>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</si>
  <si>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</si>
  <si>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</si>
  <si>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</si>
  <si>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</si>
  <si>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</si>
  <si>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</si>
  <si>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</si>
  <si>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</si>
  <si>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</si>
  <si>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</si>
  <si>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</si>
  <si>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</si>
  <si>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</si>
  <si>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</si>
  <si>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</si>
  <si>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</si>
  <si>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</si>
  <si>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0104</t>
  </si>
  <si>
    <t>0105</t>
  </si>
  <si>
    <t>0106</t>
  </si>
  <si>
    <t>0107</t>
  </si>
  <si>
    <t>0111</t>
  </si>
  <si>
    <t>0113</t>
  </si>
  <si>
    <t>0200</t>
  </si>
  <si>
    <t>0203</t>
  </si>
  <si>
    <t>0300</t>
  </si>
  <si>
    <t>0309</t>
  </si>
  <si>
    <t>0310</t>
  </si>
  <si>
    <t>0311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</si>
  <si>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</si>
  <si>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</si>
  <si>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</si>
  <si>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</si>
  <si>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</si>
  <si>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</si>
  <si>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</si>
  <si>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</si>
  <si>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</si>
  <si>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</si>
  <si>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</si>
  <si>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</si>
  <si>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0505</t>
  </si>
  <si>
    <t>0600</t>
  </si>
  <si>
    <t>0603</t>
  </si>
  <si>
    <t>0605</t>
  </si>
  <si>
    <t>0700</t>
  </si>
  <si>
    <t>0701</t>
  </si>
  <si>
    <t>0702</t>
  </si>
  <si>
    <t>0704</t>
  </si>
  <si>
    <t>0705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</si>
  <si>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</si>
  <si>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</si>
  <si>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</si>
  <si>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</si>
  <si>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</si>
  <si>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</si>
  <si>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</si>
  <si>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</si>
  <si>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</si>
  <si>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</si>
  <si>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</si>
  <si>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</si>
  <si>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</si>
  <si>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</si>
  <si>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</si>
  <si>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</si>
  <si>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</si>
  <si>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</si>
  <si>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</si>
  <si>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</si>
  <si>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</si>
  <si>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</si>
  <si>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</si>
  <si>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</si>
  <si>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1202</t>
  </si>
  <si>
    <t>1300</t>
  </si>
  <si>
    <t>1301</t>
  </si>
  <si>
    <t>1400</t>
  </si>
  <si>
    <t>1401</t>
  </si>
  <si>
    <t>1402</t>
  </si>
  <si>
    <t>1403</t>
  </si>
  <si>
    <t>Благоустройство</t>
  </si>
  <si>
    <t>0503</t>
  </si>
  <si>
    <t>ДЕФИЦИТ</t>
  </si>
  <si>
    <t>3.</t>
  </si>
  <si>
    <t>2.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</si>
  <si>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</si>
  <si>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</si>
  <si>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</si>
  <si>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</si>
  <si>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</si>
  <si>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</si>
  <si>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Безвозмездные поступления от государственных (муниципальных) организаций</t>
  </si>
  <si>
    <t xml:space="preserve">Прочие безвозмездные поступления  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</si>
  <si>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</si>
  <si>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</si>
  <si>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0703</t>
  </si>
  <si>
    <t>Дополнительное образование детей</t>
  </si>
  <si>
    <t>Налог на прибыль организаций</t>
  </si>
  <si>
    <t>000 1 01 01000 00 0000 110</t>
  </si>
  <si>
    <t>Налог на доходы физических лиц</t>
  </si>
  <si>
    <t xml:space="preserve">000 1 01 02000 01 0000 110 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</si>
  <si>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</si>
  <si>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</si>
  <si>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Налог, взимаемый в связи с применением упрощенной системы налогообложения</t>
  </si>
  <si>
    <t>000 1 05 01000 01 0000 110</t>
  </si>
  <si>
    <t>Налог на имущество организаций</t>
  </si>
  <si>
    <t xml:space="preserve">000 1 06 02000 02 0000 110 </t>
  </si>
  <si>
    <t>Транспортный налог</t>
  </si>
  <si>
    <t xml:space="preserve">000 1 06 04000 02 0000 110 </t>
  </si>
  <si>
    <t>Налог на игорный бизнес</t>
  </si>
  <si>
    <t xml:space="preserve">000 1 06 05000 02 0000 110 </t>
  </si>
  <si>
    <t>Налог на добычу полезных ископаемых</t>
  </si>
  <si>
    <t>000 1 07 01000 01 0000 110</t>
  </si>
  <si>
    <t xml:space="preserve">000 1 07 04000 01 0000 110 </t>
  </si>
  <si>
    <t>Сборы за пользование объектами животного мира и за пользование объектами водных биологических ресурсов</t>
  </si>
  <si>
    <t>Безвозмездные поступления от негосударственных организаций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</si>
  <si>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</si>
  <si>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</si>
  <si>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Изменения (+, -)</t>
  </si>
  <si>
    <t>1.2.</t>
  </si>
  <si>
    <t>1.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</si>
  <si>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</si>
  <si>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</si>
  <si>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</si>
  <si>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</si>
  <si>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</si>
  <si>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</si>
  <si>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</si>
  <si>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</si>
  <si>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</si>
  <si>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2.2.</t>
  </si>
  <si>
    <t>2.2.1.</t>
  </si>
  <si>
    <t>2.3.</t>
  </si>
  <si>
    <t>2.3.1.</t>
  </si>
  <si>
    <t>2.3.2.</t>
  </si>
  <si>
    <t>2.3.3.</t>
  </si>
  <si>
    <t>2.4.</t>
  </si>
  <si>
    <t>2.4.1.</t>
  </si>
  <si>
    <t>2.4.2.</t>
  </si>
  <si>
    <t>2.4.3.</t>
  </si>
  <si>
    <t>2.4.4.</t>
  </si>
  <si>
    <t>2.4.5.</t>
  </si>
  <si>
    <t>2.4.6.</t>
  </si>
  <si>
    <t>2.4.7.</t>
  </si>
  <si>
    <t>2.4.8.</t>
  </si>
  <si>
    <t>2.5.</t>
  </si>
  <si>
    <t>2.5.1.</t>
  </si>
  <si>
    <t>2.5.2.</t>
  </si>
  <si>
    <t>2.5.3.</t>
  </si>
  <si>
    <t>2.5.4.</t>
  </si>
  <si>
    <t>2.6.</t>
  </si>
  <si>
    <t>2.6.1.</t>
  </si>
  <si>
    <t>2.6.2.</t>
  </si>
  <si>
    <t>2.7.</t>
  </si>
  <si>
    <t>2.7.1.</t>
  </si>
  <si>
    <t>2.7.2.</t>
  </si>
  <si>
    <t>2.7.3.</t>
  </si>
  <si>
    <t>2.7.4.</t>
  </si>
  <si>
    <t>2.7.5.</t>
  </si>
  <si>
    <t>2.7.6.</t>
  </si>
  <si>
    <t>2.7.7.</t>
  </si>
  <si>
    <t>2.8.</t>
  </si>
  <si>
    <t>2.8.1.</t>
  </si>
  <si>
    <t>2.8.2.</t>
  </si>
  <si>
    <t>2.8.3.</t>
  </si>
  <si>
    <t>2.9.</t>
  </si>
  <si>
    <t>2.9.1.</t>
  </si>
  <si>
    <t>2.9.2.</t>
  </si>
  <si>
    <t>2.9.3.</t>
  </si>
  <si>
    <t>2.9.4.</t>
  </si>
  <si>
    <t>2.9.5.</t>
  </si>
  <si>
    <t>2.9.6.</t>
  </si>
  <si>
    <t>2.10.</t>
  </si>
  <si>
    <t>2.10.1.</t>
  </si>
  <si>
    <t>2.10.2.</t>
  </si>
  <si>
    <t>2.10.3.</t>
  </si>
  <si>
    <t>2.10.4.</t>
  </si>
  <si>
    <t>2.10.5.</t>
  </si>
  <si>
    <t>2.11.</t>
  </si>
  <si>
    <t>2.11.1.</t>
  </si>
  <si>
    <t>2.11.2.</t>
  </si>
  <si>
    <t>2.11.3.</t>
  </si>
  <si>
    <t>2.12.</t>
  </si>
  <si>
    <t>2.12.1.</t>
  </si>
  <si>
    <t>2.13.</t>
  </si>
  <si>
    <t>2.13.1.</t>
  </si>
  <si>
    <t>2.14.</t>
  </si>
  <si>
    <t>2.14.1.</t>
  </si>
  <si>
    <t>2.14.2.</t>
  </si>
  <si>
    <t>2.14.3.</t>
  </si>
  <si>
    <t xml:space="preserve">000 1 00 00000 00 0000 000 </t>
  </si>
  <si>
    <t>000 2 00 00000 00 0000 000</t>
  </si>
  <si>
    <t>000 2 02 00000 00 0000 000</t>
  </si>
  <si>
    <t>000 2 02 10000 00 0000 150</t>
  </si>
  <si>
    <t>000 2 02 20000 00 0000 150</t>
  </si>
  <si>
    <t>000 2 02 30000 00 0000 150</t>
  </si>
  <si>
    <t>000 2 02 40000 00 0000 150</t>
  </si>
  <si>
    <t>000 2 03 00000 00 0000 000</t>
  </si>
  <si>
    <t>000 2 04 00000 00 0000 000</t>
  </si>
  <si>
    <t>000 2 07 00000 00 0000 000</t>
  </si>
  <si>
    <t>000 2 18 00000 00 0000 000</t>
  </si>
  <si>
    <t>000 2 19 00000 00 0000 000</t>
  </si>
  <si>
    <t>Сведения о внесенных изменениях в закон о бюджете на 2023 год и на плановый период 2024 и 2025 годов</t>
  </si>
  <si>
    <t>Закон ЗК "О бюджете ЗК на 2023 год и плановый период 2024  и 2025 годов" 
от 22.12.2022 г.                                                  № 2134-ЗЗК</t>
  </si>
  <si>
    <t>Закон ЗК "О бюджете ЗК на 2023 год и плановый период 2024 и 2025 годов" 
от 22.12.2022 г.                            № 2134-ЗЗК (в редакции      
от 09.03.2023 г. № 2159-ЗЗК)</t>
  </si>
  <si>
    <t>Закон ЗК "О бюджете ЗК на 2023 год и плановый период 2024 и 2025 годов" 
от 22.12.2022 г.                            № 2134-ЗЗК (в редакции      
от 24.05.2023 г. № 2205-ЗЗК)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</si>
</sst>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 indent="2"/>
      <protection/>
    </xf>
    <xf numFmtId="49" fontId="30" fillId="0" borderId="2">
      <alignment horizont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3" applyNumberFormat="0" applyAlignment="0" applyProtection="0"/>
    <xf numFmtId="0" fontId="32" fillId="27" borderId="4" applyNumberFormat="0" applyAlignment="0" applyProtection="0"/>
    <xf numFmtId="0" fontId="33" fillId="27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8" borderId="9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172" fontId="24" fillId="0" borderId="0" xfId="0" applyNumberFormat="1" applyFont="1" applyAlignment="1">
      <alignment/>
    </xf>
    <xf numFmtId="172" fontId="2" fillId="12" borderId="12" xfId="0" applyNumberFormat="1" applyFont="1" applyFill="1" applyBorder="1" applyAlignment="1">
      <alignment vertical="center"/>
    </xf>
    <xf numFmtId="172" fontId="3" fillId="12" borderId="12" xfId="0" applyNumberFormat="1" applyFont="1" applyFill="1" applyBorder="1" applyAlignment="1">
      <alignment vertical="center"/>
    </xf>
    <xf numFmtId="172" fontId="3" fillId="0" borderId="12" xfId="0" applyNumberFormat="1" applyFont="1" applyBorder="1" applyAlignment="1">
      <alignment vertical="center"/>
    </xf>
    <xf numFmtId="172" fontId="4" fillId="11" borderId="12" xfId="0" applyNumberFormat="1" applyFont="1" applyFill="1" applyBorder="1" applyAlignment="1">
      <alignment vertical="center"/>
    </xf>
    <xf numFmtId="172" fontId="4" fillId="11" borderId="13" xfId="0" applyNumberFormat="1" applyFont="1" applyFill="1" applyBorder="1" applyAlignment="1">
      <alignment vertical="center"/>
    </xf>
    <xf numFmtId="172" fontId="3" fillId="33" borderId="12" xfId="0" applyNumberFormat="1" applyFont="1" applyFill="1" applyBorder="1" applyAlignment="1">
      <alignment vertical="center"/>
    </xf>
    <xf numFmtId="172" fontId="4" fillId="12" borderId="12" xfId="0" applyNumberFormat="1" applyFont="1" applyFill="1" applyBorder="1" applyAlignment="1">
      <alignment vertical="center"/>
    </xf>
    <xf numFmtId="172" fontId="4" fillId="0" borderId="12" xfId="0" applyNumberFormat="1" applyFont="1" applyBorder="1" applyAlignment="1">
      <alignment vertical="center"/>
    </xf>
    <xf numFmtId="172" fontId="3" fillId="12" borderId="14" xfId="0" applyNumberFormat="1" applyFont="1" applyFill="1" applyBorder="1" applyAlignment="1">
      <alignment vertical="center"/>
    </xf>
    <xf numFmtId="172" fontId="3" fillId="0" borderId="12" xfId="0" applyNumberFormat="1" applyFont="1" applyFill="1" applyBorder="1" applyAlignment="1">
      <alignment vertical="center"/>
    </xf>
    <xf numFmtId="0" fontId="25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6" fillId="0" borderId="0" xfId="0" applyFont="1" applyAlignment="1">
      <alignment horizontal="center" wrapText="1"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2" fontId="3" fillId="12" borderId="12" xfId="0" applyNumberFormat="1" applyFont="1" applyFill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/>
    </xf>
    <xf numFmtId="49" fontId="2" fillId="12" borderId="12" xfId="0" applyNumberFormat="1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left" vertical="center"/>
    </xf>
    <xf numFmtId="0" fontId="2" fillId="12" borderId="12" xfId="0" applyFont="1" applyFill="1" applyBorder="1" applyAlignment="1">
      <alignment vertical="center"/>
    </xf>
    <xf numFmtId="0" fontId="27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49" fontId="4" fillId="11" borderId="12" xfId="0" applyNumberFormat="1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left" vertical="center"/>
    </xf>
    <xf numFmtId="0" fontId="4" fillId="11" borderId="12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49" fontId="4" fillId="11" borderId="13" xfId="0" applyNumberFormat="1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left" vertical="center"/>
    </xf>
    <xf numFmtId="0" fontId="4" fillId="11" borderId="13" xfId="0" applyFont="1" applyFill="1" applyBorder="1" applyAlignment="1">
      <alignment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vertical="center"/>
    </xf>
    <xf numFmtId="0" fontId="24" fillId="33" borderId="0" xfId="0" applyFont="1" applyFill="1" applyAlignment="1">
      <alignment/>
    </xf>
    <xf numFmtId="0" fontId="3" fillId="33" borderId="12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49" fontId="4" fillId="0" borderId="12" xfId="0" applyNumberFormat="1" applyFont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Border="1" applyAlignment="1">
      <alignment vertical="center"/>
    </xf>
    <xf numFmtId="0" fontId="3" fillId="0" borderId="15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6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Border="1" applyAlignment="1">
      <alignment vertical="center"/>
    </xf>
    <xf numFmtId="0" fontId="4" fillId="0" borderId="12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view="pageBreakPreview" zoomScale="85" zoomScaleNormal="90" zoomScaleSheetLayoutView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15" sqref="F15"/>
    </sheetView>
  </sheetViews>
  <sheetFormatPr defaultColWidth="9.140625" defaultRowHeight="15"/>
  <cols>
    <col min="1" max="1" width="7.7109375" style="15" customWidth="1"/>
    <col min="2" max="2" width="47.00390625" style="13" customWidth="1"/>
    <col min="3" max="3" width="26.140625" style="13" customWidth="1"/>
    <col min="4" max="4" width="26.57421875" style="1" customWidth="1"/>
    <col min="5" max="5" width="17.57421875" style="1" customWidth="1"/>
    <col min="6" max="6" width="27.140625" style="1" customWidth="1"/>
    <col min="7" max="7" width="17.57421875" style="13" customWidth="1"/>
    <col min="8" max="8" width="27.140625" style="13" customWidth="1"/>
    <col min="9" max="16384" width="9.140625" style="13" customWidth="1"/>
  </cols>
  <sheetData>
    <row r="1" spans="1:6" ht="15.75" customHeight="1">
      <c r="A1" s="12"/>
      <c r="B1" s="12"/>
      <c r="C1" s="12"/>
      <c r="D1" s="12"/>
      <c r="E1" s="12"/>
      <c r="F1" s="12"/>
    </row>
    <row r="2" spans="1:8" ht="15.75" customHeight="1">
      <c r="A2" s="14" t="s">
        <v>262</v>
      </c>
      <c r="B2" s="14"/>
      <c r="C2" s="14"/>
      <c r="D2" s="14"/>
      <c r="E2" s="14"/>
      <c r="F2" s="14"/>
      <c r="G2" s="14"/>
      <c r="H2" s="14"/>
    </row>
    <row r="3" spans="2:6" ht="15">
      <c r="B3" s="15"/>
      <c r="C3" s="15"/>
      <c r="D3" s="16"/>
      <c r="E3" s="16"/>
      <c r="F3" s="16"/>
    </row>
    <row r="4" spans="1:8" ht="104.25" customHeight="1">
      <c r="A4" s="17" t="s">
        <v>0</v>
      </c>
      <c r="B4" s="17"/>
      <c r="C4" s="18" t="s">
        <v>7</v>
      </c>
      <c r="D4" s="19" t="s">
        <v>263</v>
      </c>
      <c r="E4" s="20" t="s">
        <v>178</v>
      </c>
      <c r="F4" s="19" t="s">
        <v>264</v>
      </c>
      <c r="G4" s="20" t="s">
        <v>178</v>
      </c>
      <c r="H4" s="19" t="s">
        <v>265</v>
      </c>
    </row>
    <row r="5" spans="1:8" s="24" customFormat="1" ht="15">
      <c r="A5" s="21" t="s">
        <v>180</v>
      </c>
      <c r="B5" s="22" t="s">
        <v>2</v>
      </c>
      <c r="C5" s="23"/>
      <c r="D5" s="2">
        <f>D7+D18</f>
        <v>104111669.1</v>
      </c>
      <c r="E5" s="2">
        <f>E7+E18</f>
        <v>0</v>
      </c>
      <c r="F5" s="2">
        <f>F7+F18</f>
        <v>104111669.1</v>
      </c>
      <c r="G5" s="2">
        <f>G7+G18</f>
        <v>0</v>
      </c>
      <c r="H5" s="2">
        <f>H7+H18</f>
        <v>104111669.1</v>
      </c>
    </row>
    <row r="6" spans="1:8" ht="15">
      <c r="A6" s="25"/>
      <c r="B6" s="26" t="s">
        <v>1</v>
      </c>
      <c r="C6" s="27"/>
      <c r="D6" s="11"/>
      <c r="E6" s="11"/>
      <c r="F6" s="11"/>
      <c r="G6" s="11"/>
      <c r="H6" s="11"/>
    </row>
    <row r="7" spans="1:8" s="31" customFormat="1" ht="15">
      <c r="A7" s="28" t="s">
        <v>3</v>
      </c>
      <c r="B7" s="29" t="s">
        <v>4</v>
      </c>
      <c r="C7" s="30" t="s">
        <v>250</v>
      </c>
      <c r="D7" s="5">
        <v>53760325.8</v>
      </c>
      <c r="E7" s="5">
        <f>F7-D7</f>
        <v>0</v>
      </c>
      <c r="F7" s="5">
        <v>53760325.8</v>
      </c>
      <c r="G7" s="5">
        <f>H7-F7</f>
        <v>0</v>
      </c>
      <c r="H7" s="5">
        <v>53760325.8</v>
      </c>
    </row>
    <row r="8" spans="1:8" ht="15">
      <c r="A8" s="25"/>
      <c r="B8" s="26" t="s">
        <v>5</v>
      </c>
      <c r="C8" s="27"/>
      <c r="D8" s="3"/>
      <c r="E8" s="4"/>
      <c r="F8" s="3"/>
      <c r="G8" s="4"/>
      <c r="H8" s="3"/>
    </row>
    <row r="9" spans="1:8" ht="15.75" customHeight="1">
      <c r="A9" s="25"/>
      <c r="B9" s="32" t="s">
        <v>157</v>
      </c>
      <c r="C9" s="33" t="s">
        <v>158</v>
      </c>
      <c r="D9" s="3">
        <v>11508541</v>
      </c>
      <c r="E9" s="4">
        <f>F9-D9</f>
        <v>0</v>
      </c>
      <c r="F9" s="3">
        <v>11508541</v>
      </c>
      <c r="G9" s="4">
        <f>H9-F9</f>
        <v>0</v>
      </c>
      <c r="H9" s="3">
        <v>11508541</v>
      </c>
    </row>
    <row r="10" spans="1:8" ht="16.5" customHeight="1">
      <c r="A10" s="25"/>
      <c r="B10" s="32" t="s">
        <v>159</v>
      </c>
      <c r="C10" s="33" t="s">
        <v>160</v>
      </c>
      <c r="D10" s="3">
        <v>21278813.2</v>
      </c>
      <c r="E10" s="4">
        <f>F10-D10</f>
        <v>0</v>
      </c>
      <c r="F10" s="3">
        <v>21278813.2</v>
      </c>
      <c r="G10" s="4">
        <f>H10-F10</f>
        <v>0</v>
      </c>
      <c r="H10" s="3">
        <v>21278813.2</v>
      </c>
    </row>
    <row r="11" spans="1:8" ht="45" customHeight="1">
      <c r="A11" s="25"/>
      <c r="B11" s="32" t="s">
        <v>161</v>
      </c>
      <c r="C11" s="33" t="s">
        <v>162</v>
      </c>
      <c r="D11" s="3">
        <v>7276603.7</v>
      </c>
      <c r="E11" s="4">
        <f>F11-D11</f>
        <v>0</v>
      </c>
      <c r="F11" s="3">
        <v>7276603.7</v>
      </c>
      <c r="G11" s="4">
        <f>H11-F11</f>
        <v>0</v>
      </c>
      <c r="H11" s="3">
        <v>7276603.7</v>
      </c>
    </row>
    <row r="12" spans="1:8" ht="29.25" customHeight="1">
      <c r="A12" s="25"/>
      <c r="B12" s="32" t="s">
        <v>163</v>
      </c>
      <c r="C12" s="33" t="s">
        <v>164</v>
      </c>
      <c r="D12" s="3">
        <v>2886477.4</v>
      </c>
      <c r="E12" s="4">
        <f>F12-D12</f>
        <v>0</v>
      </c>
      <c r="F12" s="3">
        <v>2886477.4</v>
      </c>
      <c r="G12" s="4">
        <f>H12-F12</f>
        <v>0</v>
      </c>
      <c r="H12" s="3">
        <v>2886477.4</v>
      </c>
    </row>
    <row r="13" spans="1:8" ht="17.25" customHeight="1">
      <c r="A13" s="25"/>
      <c r="B13" s="32" t="s">
        <v>165</v>
      </c>
      <c r="C13" s="33" t="s">
        <v>166</v>
      </c>
      <c r="D13" s="3">
        <v>6103693.1</v>
      </c>
      <c r="E13" s="4">
        <f>F13-D13</f>
        <v>0</v>
      </c>
      <c r="F13" s="3">
        <v>6103693.1</v>
      </c>
      <c r="G13" s="4">
        <f>H13-F13</f>
        <v>0</v>
      </c>
      <c r="H13" s="3">
        <v>6103693.1</v>
      </c>
    </row>
    <row r="14" spans="1:8" ht="17.25" customHeight="1">
      <c r="A14" s="25"/>
      <c r="B14" s="32" t="s">
        <v>167</v>
      </c>
      <c r="C14" s="33" t="s">
        <v>168</v>
      </c>
      <c r="D14" s="3">
        <v>751793.8</v>
      </c>
      <c r="E14" s="4">
        <f>F14-D14</f>
        <v>0</v>
      </c>
      <c r="F14" s="3">
        <v>751793.8</v>
      </c>
      <c r="G14" s="4">
        <f>H14-F14</f>
        <v>0</v>
      </c>
      <c r="H14" s="3">
        <v>751793.8</v>
      </c>
    </row>
    <row r="15" spans="1:8" ht="19.5" customHeight="1">
      <c r="A15" s="25"/>
      <c r="B15" s="32" t="s">
        <v>169</v>
      </c>
      <c r="C15" s="33" t="s">
        <v>170</v>
      </c>
      <c r="D15" s="3">
        <v>1680</v>
      </c>
      <c r="E15" s="4">
        <f>F15-D15</f>
        <v>0</v>
      </c>
      <c r="F15" s="3">
        <v>1680</v>
      </c>
      <c r="G15" s="4">
        <f>H15-F15</f>
        <v>0</v>
      </c>
      <c r="H15" s="3">
        <v>1680</v>
      </c>
    </row>
    <row r="16" spans="1:8" ht="15.75" customHeight="1">
      <c r="A16" s="25"/>
      <c r="B16" s="32" t="s">
        <v>171</v>
      </c>
      <c r="C16" s="33" t="s">
        <v>172</v>
      </c>
      <c r="D16" s="3">
        <v>2797884.8</v>
      </c>
      <c r="E16" s="4">
        <f>F16-D16</f>
        <v>0</v>
      </c>
      <c r="F16" s="3">
        <v>2797884.8</v>
      </c>
      <c r="G16" s="4">
        <f>H16-F16</f>
        <v>0</v>
      </c>
      <c r="H16" s="3">
        <v>2797884.8</v>
      </c>
    </row>
    <row r="17" spans="1:8" ht="45.75" customHeight="1">
      <c r="A17" s="25"/>
      <c r="B17" s="32" t="s">
        <v>174</v>
      </c>
      <c r="C17" s="33" t="s">
        <v>173</v>
      </c>
      <c r="D17" s="3">
        <v>14716</v>
      </c>
      <c r="E17" s="4">
        <f>F17-D17</f>
        <v>0</v>
      </c>
      <c r="F17" s="3">
        <v>14716</v>
      </c>
      <c r="G17" s="4">
        <f>H17-F17</f>
        <v>0</v>
      </c>
      <c r="H17" s="3">
        <v>14716</v>
      </c>
    </row>
    <row r="18" spans="1:8" s="31" customFormat="1" ht="15">
      <c r="A18" s="34" t="s">
        <v>179</v>
      </c>
      <c r="B18" s="35" t="s">
        <v>145</v>
      </c>
      <c r="C18" s="36" t="s">
        <v>251</v>
      </c>
      <c r="D18" s="6">
        <f>D20+D26+D28+D29+D30+D27</f>
        <v>50351343.3</v>
      </c>
      <c r="E18" s="6">
        <f>E20+E26+E28+E29+E30</f>
        <v>0</v>
      </c>
      <c r="F18" s="6">
        <f>F20+F26+F28+F29+F30+F27</f>
        <v>50351343.3</v>
      </c>
      <c r="G18" s="6">
        <f>G20+G26+G28+G29+G30</f>
        <v>0</v>
      </c>
      <c r="H18" s="6">
        <f>H20+H26+H28+H29+H30+H27</f>
        <v>50351343.3</v>
      </c>
    </row>
    <row r="19" spans="1:8" s="40" customFormat="1" ht="15">
      <c r="A19" s="37"/>
      <c r="B19" s="38" t="s">
        <v>1</v>
      </c>
      <c r="C19" s="39"/>
      <c r="D19" s="7"/>
      <c r="E19" s="7"/>
      <c r="F19" s="7"/>
      <c r="G19" s="7"/>
      <c r="H19" s="7"/>
    </row>
    <row r="20" spans="1:8" ht="30">
      <c r="A20" s="25"/>
      <c r="B20" s="32" t="s">
        <v>146</v>
      </c>
      <c r="C20" s="27" t="s">
        <v>252</v>
      </c>
      <c r="D20" s="3">
        <v>50119593</v>
      </c>
      <c r="E20" s="3">
        <f>E22+E23+E24+E25</f>
        <v>0</v>
      </c>
      <c r="F20" s="3">
        <v>50119593</v>
      </c>
      <c r="G20" s="3">
        <f>G22+G23+G24+G25</f>
        <v>0</v>
      </c>
      <c r="H20" s="3">
        <v>50119593</v>
      </c>
    </row>
    <row r="21" spans="1:8" s="40" customFormat="1" ht="15">
      <c r="A21" s="37"/>
      <c r="B21" s="41" t="s">
        <v>5</v>
      </c>
      <c r="C21" s="39"/>
      <c r="D21" s="7"/>
      <c r="E21" s="7"/>
      <c r="F21" s="7"/>
      <c r="G21" s="7"/>
      <c r="H21" s="7"/>
    </row>
    <row r="22" spans="1:8" ht="41.25" customHeight="1">
      <c r="A22" s="25"/>
      <c r="B22" s="32" t="s">
        <v>147</v>
      </c>
      <c r="C22" s="27" t="s">
        <v>253</v>
      </c>
      <c r="D22" s="3">
        <v>14870322.2</v>
      </c>
      <c r="E22" s="4">
        <f>F22-D22</f>
        <v>0</v>
      </c>
      <c r="F22" s="3">
        <v>14870322.2</v>
      </c>
      <c r="G22" s="4">
        <f>H22-F22</f>
        <v>0</v>
      </c>
      <c r="H22" s="3">
        <v>14870322.2</v>
      </c>
    </row>
    <row r="23" spans="1:8" ht="30">
      <c r="A23" s="25"/>
      <c r="B23" s="32" t="s">
        <v>148</v>
      </c>
      <c r="C23" s="27" t="s">
        <v>254</v>
      </c>
      <c r="D23" s="3">
        <v>25600577.5</v>
      </c>
      <c r="E23" s="4">
        <f>F23-D23</f>
        <v>0</v>
      </c>
      <c r="F23" s="3">
        <v>25600577.5</v>
      </c>
      <c r="G23" s="4">
        <f>H23-F23</f>
        <v>0</v>
      </c>
      <c r="H23" s="3">
        <v>25600577.5</v>
      </c>
    </row>
    <row r="24" spans="1:8" ht="30">
      <c r="A24" s="25"/>
      <c r="B24" s="32" t="s">
        <v>149</v>
      </c>
      <c r="C24" s="27" t="s">
        <v>255</v>
      </c>
      <c r="D24" s="3">
        <v>3553498.6</v>
      </c>
      <c r="E24" s="4">
        <f>F24-D24</f>
        <v>0</v>
      </c>
      <c r="F24" s="3">
        <v>3553498.6</v>
      </c>
      <c r="G24" s="4">
        <f>H24-F24</f>
        <v>0</v>
      </c>
      <c r="H24" s="3">
        <v>3553498.6</v>
      </c>
    </row>
    <row r="25" spans="1:8" ht="15">
      <c r="A25" s="25"/>
      <c r="B25" s="32" t="s">
        <v>150</v>
      </c>
      <c r="C25" s="27" t="s">
        <v>256</v>
      </c>
      <c r="D25" s="3">
        <v>6095194.7</v>
      </c>
      <c r="E25" s="4">
        <f>F25-D25</f>
        <v>0</v>
      </c>
      <c r="F25" s="3">
        <v>6095194.7</v>
      </c>
      <c r="G25" s="4">
        <f>H25-F25</f>
        <v>0</v>
      </c>
      <c r="H25" s="3">
        <v>6095194.7</v>
      </c>
    </row>
    <row r="26" spans="1:8" ht="30">
      <c r="A26" s="25"/>
      <c r="B26" s="32" t="s">
        <v>151</v>
      </c>
      <c r="C26" s="27" t="s">
        <v>257</v>
      </c>
      <c r="D26" s="3">
        <v>207250.3</v>
      </c>
      <c r="E26" s="4">
        <f>F26-D26</f>
        <v>0</v>
      </c>
      <c r="F26" s="3">
        <v>207250.3</v>
      </c>
      <c r="G26" s="4">
        <f>H26-F26</f>
        <v>0</v>
      </c>
      <c r="H26" s="3">
        <v>207250.3</v>
      </c>
    </row>
    <row r="27" spans="1:8" ht="30">
      <c r="A27" s="25"/>
      <c r="B27" s="32" t="s">
        <v>175</v>
      </c>
      <c r="C27" s="27" t="s">
        <v>258</v>
      </c>
      <c r="D27" s="3">
        <v>24500</v>
      </c>
      <c r="E27" s="4">
        <f>F27-D27</f>
        <v>0</v>
      </c>
      <c r="F27" s="3">
        <v>24500</v>
      </c>
      <c r="G27" s="4">
        <f>H27-F27</f>
        <v>0</v>
      </c>
      <c r="H27" s="3">
        <v>24500</v>
      </c>
    </row>
    <row r="28" spans="1:8" ht="15">
      <c r="A28" s="25"/>
      <c r="B28" s="32" t="s">
        <v>152</v>
      </c>
      <c r="C28" s="27" t="s">
        <v>259</v>
      </c>
      <c r="D28" s="3">
        <v>0</v>
      </c>
      <c r="E28" s="4">
        <f>F28-D28</f>
        <v>0</v>
      </c>
      <c r="F28" s="3">
        <v>0</v>
      </c>
      <c r="G28" s="4">
        <f>H28-F28</f>
        <v>0</v>
      </c>
      <c r="H28" s="3">
        <v>0</v>
      </c>
    </row>
    <row r="29" spans="1:8" ht="89.25" customHeight="1">
      <c r="A29" s="25"/>
      <c r="B29" s="32" t="s">
        <v>153</v>
      </c>
      <c r="C29" s="27" t="s">
        <v>260</v>
      </c>
      <c r="D29" s="3">
        <v>0</v>
      </c>
      <c r="E29" s="4">
        <f>F29-D29</f>
        <v>0</v>
      </c>
      <c r="F29" s="3">
        <v>0</v>
      </c>
      <c r="G29" s="4">
        <f>H29-F29</f>
        <v>0</v>
      </c>
      <c r="H29" s="3">
        <v>0</v>
      </c>
    </row>
    <row r="30" spans="1:8" ht="45">
      <c r="A30" s="25"/>
      <c r="B30" s="32" t="s">
        <v>154</v>
      </c>
      <c r="C30" s="27" t="s">
        <v>261</v>
      </c>
      <c r="D30" s="3">
        <v>0</v>
      </c>
      <c r="E30" s="4">
        <f>F30-D30</f>
        <v>0</v>
      </c>
      <c r="F30" s="3">
        <v>0</v>
      </c>
      <c r="G30" s="4">
        <f>H30-F30</f>
        <v>0</v>
      </c>
      <c r="H30" s="3">
        <v>0</v>
      </c>
    </row>
    <row r="31" spans="1:8" s="24" customFormat="1" ht="15">
      <c r="A31" s="21" t="s">
        <v>144</v>
      </c>
      <c r="B31" s="22" t="s">
        <v>6</v>
      </c>
      <c r="C31" s="23"/>
      <c r="D31" s="2">
        <f>D33+D42+D44+D48+D57+D62+D65+D73+D77+D84+D90+D94+D96+D98</f>
        <v>111427563.19999999</v>
      </c>
      <c r="E31" s="2">
        <f>F31-D31</f>
        <v>1309389.299999997</v>
      </c>
      <c r="F31" s="2">
        <f>F33+F42+F44+F48+F57+F62+F65+F73+F77+F84+F90+F94+F96+F98</f>
        <v>112736952.49999999</v>
      </c>
      <c r="G31" s="2">
        <f>H31-F31</f>
        <v>1457756.900000006</v>
      </c>
      <c r="H31" s="2">
        <f>H33+H42+H44+H48+H57+H62+H65+H73+H77+H84+H90+H94+H96+H98</f>
        <v>114194709.39999999</v>
      </c>
    </row>
    <row r="32" spans="1:8" s="45" customFormat="1" ht="15">
      <c r="A32" s="42"/>
      <c r="B32" s="43" t="s">
        <v>1</v>
      </c>
      <c r="C32" s="44"/>
      <c r="D32" s="11"/>
      <c r="E32" s="11"/>
      <c r="F32" s="11"/>
      <c r="G32" s="11"/>
      <c r="H32" s="11"/>
    </row>
    <row r="33" spans="1:8" s="31" customFormat="1" ht="18.75" customHeight="1">
      <c r="A33" s="46" t="s">
        <v>181</v>
      </c>
      <c r="B33" s="47" t="s">
        <v>11</v>
      </c>
      <c r="C33" s="48" t="s">
        <v>8</v>
      </c>
      <c r="D33" s="8">
        <f>D34+D35+D36+D37+D38+D39+D40+D41</f>
        <v>10158956.799999999</v>
      </c>
      <c r="E33" s="9">
        <f>F33-D33</f>
        <v>0</v>
      </c>
      <c r="F33" s="8">
        <f>F34+F35+F36+F37+F38+F39+F40+F41</f>
        <v>10158956.799999999</v>
      </c>
      <c r="G33" s="9">
        <f>H33-F33</f>
        <v>0</v>
      </c>
      <c r="H33" s="8">
        <f>H34+H35+H36+H37+H38+H39+H40+H41</f>
        <v>10158956.799999999</v>
      </c>
    </row>
    <row r="34" spans="1:8" ht="47.25" customHeight="1">
      <c r="A34" s="25" t="s">
        <v>182</v>
      </c>
      <c r="B34" s="49" t="s">
        <v>12</v>
      </c>
      <c r="C34" s="50" t="s">
        <v>9</v>
      </c>
      <c r="D34" s="3">
        <v>3549</v>
      </c>
      <c r="E34" s="4">
        <f>F34-D34</f>
        <v>0</v>
      </c>
      <c r="F34" s="3">
        <v>3549</v>
      </c>
      <c r="G34" s="4">
        <f>H34-F34</f>
        <v>0</v>
      </c>
      <c r="H34" s="3">
        <v>3549</v>
      </c>
    </row>
    <row r="35" spans="1:8" ht="60">
      <c r="A35" s="25" t="s">
        <v>183</v>
      </c>
      <c r="B35" s="49" t="s">
        <v>13</v>
      </c>
      <c r="C35" s="50" t="s">
        <v>10</v>
      </c>
      <c r="D35" s="3">
        <v>155987.2</v>
      </c>
      <c r="E35" s="4">
        <f>F35-D35</f>
        <v>0</v>
      </c>
      <c r="F35" s="3">
        <v>155987.2</v>
      </c>
      <c r="G35" s="4">
        <f>H35-F35</f>
        <v>0</v>
      </c>
      <c r="H35" s="3">
        <v>155987.2</v>
      </c>
    </row>
    <row r="36" spans="1:8" ht="60">
      <c r="A36" s="25" t="s">
        <v>184</v>
      </c>
      <c r="B36" s="49" t="s">
        <v>14</v>
      </c>
      <c r="C36" s="50" t="s">
        <v>76</v>
      </c>
      <c r="D36" s="3">
        <v>65153.4</v>
      </c>
      <c r="E36" s="4">
        <f>F36-D36</f>
        <v>0</v>
      </c>
      <c r="F36" s="3">
        <v>65153.4</v>
      </c>
      <c r="G36" s="4">
        <f>H36-F36</f>
        <v>0</v>
      </c>
      <c r="H36" s="3">
        <v>65153.4</v>
      </c>
    </row>
    <row r="37" spans="1:8" ht="15">
      <c r="A37" s="25" t="s">
        <v>185</v>
      </c>
      <c r="B37" s="49" t="s">
        <v>15</v>
      </c>
      <c r="C37" s="50" t="s">
        <v>77</v>
      </c>
      <c r="D37" s="3">
        <v>169.7</v>
      </c>
      <c r="E37" s="4">
        <f>F37-D37</f>
        <v>0</v>
      </c>
      <c r="F37" s="3">
        <v>169.7</v>
      </c>
      <c r="G37" s="4">
        <f>H37-F37</f>
        <v>0</v>
      </c>
      <c r="H37" s="3">
        <v>169.7</v>
      </c>
    </row>
    <row r="38" spans="1:8" ht="45">
      <c r="A38" s="25" t="s">
        <v>186</v>
      </c>
      <c r="B38" s="49" t="s">
        <v>16</v>
      </c>
      <c r="C38" s="50" t="s">
        <v>78</v>
      </c>
      <c r="D38" s="3">
        <v>173498.1</v>
      </c>
      <c r="E38" s="4">
        <f>F38-D38</f>
        <v>0</v>
      </c>
      <c r="F38" s="3">
        <v>173498.1</v>
      </c>
      <c r="G38" s="4">
        <f>H38-F38</f>
        <v>0</v>
      </c>
      <c r="H38" s="3">
        <v>173498.1</v>
      </c>
    </row>
    <row r="39" spans="1:8" ht="30">
      <c r="A39" s="25" t="s">
        <v>187</v>
      </c>
      <c r="B39" s="49" t="s">
        <v>17</v>
      </c>
      <c r="C39" s="50" t="s">
        <v>79</v>
      </c>
      <c r="D39" s="3">
        <v>152346.3</v>
      </c>
      <c r="E39" s="4">
        <f>F39-D39</f>
        <v>0</v>
      </c>
      <c r="F39" s="3">
        <v>152346.3</v>
      </c>
      <c r="G39" s="4">
        <f>H39-F39</f>
        <v>0</v>
      </c>
      <c r="H39" s="3">
        <v>152346.3</v>
      </c>
    </row>
    <row r="40" spans="1:8" ht="15">
      <c r="A40" s="25" t="s">
        <v>188</v>
      </c>
      <c r="B40" s="49" t="s">
        <v>18</v>
      </c>
      <c r="C40" s="50" t="s">
        <v>80</v>
      </c>
      <c r="D40" s="3">
        <v>100000</v>
      </c>
      <c r="E40" s="4">
        <f>F40-D40</f>
        <v>0</v>
      </c>
      <c r="F40" s="3">
        <v>100000</v>
      </c>
      <c r="G40" s="4">
        <f>H40-F40</f>
        <v>0</v>
      </c>
      <c r="H40" s="3">
        <v>100000</v>
      </c>
    </row>
    <row r="41" spans="1:8" ht="15">
      <c r="A41" s="25" t="s">
        <v>189</v>
      </c>
      <c r="B41" s="49" t="s">
        <v>19</v>
      </c>
      <c r="C41" s="50" t="s">
        <v>81</v>
      </c>
      <c r="D41" s="3">
        <v>9508253.1</v>
      </c>
      <c r="E41" s="4">
        <f>F41-D41</f>
        <v>0</v>
      </c>
      <c r="F41" s="3">
        <v>9508253.1</v>
      </c>
      <c r="G41" s="4">
        <f>H41-F41</f>
        <v>0</v>
      </c>
      <c r="H41" s="3">
        <v>9508253.1</v>
      </c>
    </row>
    <row r="42" spans="1:8" s="31" customFormat="1" ht="15">
      <c r="A42" s="46" t="s">
        <v>190</v>
      </c>
      <c r="B42" s="47" t="s">
        <v>20</v>
      </c>
      <c r="C42" s="48" t="s">
        <v>82</v>
      </c>
      <c r="D42" s="8">
        <f>D43</f>
        <v>77277.5</v>
      </c>
      <c r="E42" s="9">
        <f>F42-D42</f>
        <v>0</v>
      </c>
      <c r="F42" s="8">
        <f>F43</f>
        <v>77277.5</v>
      </c>
      <c r="G42" s="9">
        <f>H42-F42</f>
        <v>0</v>
      </c>
      <c r="H42" s="8">
        <f>H43</f>
        <v>77277.5</v>
      </c>
    </row>
    <row r="43" spans="1:8" ht="15">
      <c r="A43" s="25" t="s">
        <v>191</v>
      </c>
      <c r="B43" s="49" t="s">
        <v>21</v>
      </c>
      <c r="C43" s="50" t="s">
        <v>83</v>
      </c>
      <c r="D43" s="3">
        <v>77277.5</v>
      </c>
      <c r="E43" s="4">
        <f>F43-D43</f>
        <v>0</v>
      </c>
      <c r="F43" s="3">
        <v>77277.5</v>
      </c>
      <c r="G43" s="4">
        <f>H43-F43</f>
        <v>0</v>
      </c>
      <c r="H43" s="3">
        <v>77277.5</v>
      </c>
    </row>
    <row r="44" spans="1:8" s="31" customFormat="1" ht="28.5">
      <c r="A44" s="46" t="s">
        <v>192</v>
      </c>
      <c r="B44" s="47" t="s">
        <v>22</v>
      </c>
      <c r="C44" s="48" t="s">
        <v>84</v>
      </c>
      <c r="D44" s="8">
        <f>D45+D46+D47</f>
        <v>1732403</v>
      </c>
      <c r="E44" s="9">
        <f>F44-D44</f>
        <v>0</v>
      </c>
      <c r="F44" s="8">
        <f>F45+F46+F47</f>
        <v>1732403</v>
      </c>
      <c r="G44" s="9">
        <f>H44-F44</f>
        <v>0</v>
      </c>
      <c r="H44" s="8">
        <f>H45+H46+H47</f>
        <v>1732403</v>
      </c>
    </row>
    <row r="45" spans="1:8" ht="15">
      <c r="A45" s="25" t="s">
        <v>193</v>
      </c>
      <c r="B45" s="51" t="s">
        <v>176</v>
      </c>
      <c r="C45" s="50" t="s">
        <v>85</v>
      </c>
      <c r="D45" s="3">
        <v>41322.3</v>
      </c>
      <c r="E45" s="4">
        <f>F45-D45</f>
        <v>0</v>
      </c>
      <c r="F45" s="3">
        <v>41322.3</v>
      </c>
      <c r="G45" s="4">
        <f>H45-F45</f>
        <v>0</v>
      </c>
      <c r="H45" s="3">
        <v>41322.3</v>
      </c>
    </row>
    <row r="46" spans="1:8" ht="45">
      <c r="A46" s="42" t="s">
        <v>194</v>
      </c>
      <c r="B46" s="52" t="s">
        <v>177</v>
      </c>
      <c r="C46" s="53" t="s">
        <v>86</v>
      </c>
      <c r="D46" s="3">
        <v>1690580.7</v>
      </c>
      <c r="E46" s="4">
        <f>F46-D46</f>
        <v>0</v>
      </c>
      <c r="F46" s="3">
        <v>1690580.7</v>
      </c>
      <c r="G46" s="4">
        <f>H46-F46</f>
        <v>0</v>
      </c>
      <c r="H46" s="3">
        <v>1690580.7</v>
      </c>
    </row>
    <row r="47" spans="1:8" ht="15">
      <c r="A47" s="54" t="s">
        <v>195</v>
      </c>
      <c r="B47" s="55" t="s">
        <v>23</v>
      </c>
      <c r="C47" s="56" t="s">
        <v>87</v>
      </c>
      <c r="D47" s="10">
        <v>500</v>
      </c>
      <c r="E47" s="4">
        <f>F47-D47</f>
        <v>0</v>
      </c>
      <c r="F47" s="3">
        <v>500</v>
      </c>
      <c r="G47" s="4">
        <f>H47-F47</f>
        <v>0</v>
      </c>
      <c r="H47" s="3">
        <v>500</v>
      </c>
    </row>
    <row r="48" spans="1:8" s="31" customFormat="1" ht="15">
      <c r="A48" s="46" t="s">
        <v>196</v>
      </c>
      <c r="B48" s="57" t="s">
        <v>24</v>
      </c>
      <c r="C48" s="48" t="s">
        <v>88</v>
      </c>
      <c r="D48" s="8">
        <f>D49+D50+D51+D52+D53+D54+D55+D56</f>
        <v>18241237.599999998</v>
      </c>
      <c r="E48" s="9">
        <f>F48-D48</f>
        <v>1000000</v>
      </c>
      <c r="F48" s="8">
        <f>F49+F50+F51+F52+F53+F54+F55+F56</f>
        <v>19241237.599999998</v>
      </c>
      <c r="G48" s="9">
        <f>H48-F48</f>
        <v>0</v>
      </c>
      <c r="H48" s="8">
        <f>H49+H50+H51+H52+H53+H54+H55+H56</f>
        <v>19241237.599999998</v>
      </c>
    </row>
    <row r="49" spans="1:8" ht="15">
      <c r="A49" s="25" t="s">
        <v>197</v>
      </c>
      <c r="B49" s="55" t="s">
        <v>25</v>
      </c>
      <c r="C49" s="50" t="s">
        <v>89</v>
      </c>
      <c r="D49" s="3">
        <v>310493.3</v>
      </c>
      <c r="E49" s="4">
        <f>F49-D49</f>
        <v>0</v>
      </c>
      <c r="F49" s="3">
        <v>310493.3</v>
      </c>
      <c r="G49" s="4">
        <f>H49-F49</f>
        <v>0</v>
      </c>
      <c r="H49" s="3">
        <v>310493.3</v>
      </c>
    </row>
    <row r="50" spans="1:8" ht="15">
      <c r="A50" s="25" t="s">
        <v>198</v>
      </c>
      <c r="B50" s="55" t="s">
        <v>26</v>
      </c>
      <c r="C50" s="50" t="s">
        <v>90</v>
      </c>
      <c r="D50" s="3">
        <v>2467684.8</v>
      </c>
      <c r="E50" s="4">
        <f>F50-D50</f>
        <v>0</v>
      </c>
      <c r="F50" s="3">
        <v>2467684.8</v>
      </c>
      <c r="G50" s="4">
        <f>H50-F50</f>
        <v>0</v>
      </c>
      <c r="H50" s="3">
        <v>2467684.8</v>
      </c>
    </row>
    <row r="51" spans="1:8" ht="15">
      <c r="A51" s="25" t="s">
        <v>199</v>
      </c>
      <c r="B51" s="55" t="s">
        <v>27</v>
      </c>
      <c r="C51" s="50" t="s">
        <v>91</v>
      </c>
      <c r="D51" s="3">
        <v>721190.4</v>
      </c>
      <c r="E51" s="4">
        <f>F51-D51</f>
        <v>0</v>
      </c>
      <c r="F51" s="3">
        <v>721190.4</v>
      </c>
      <c r="G51" s="4">
        <f>H51-F51</f>
        <v>0</v>
      </c>
      <c r="H51" s="3">
        <v>721190.4</v>
      </c>
    </row>
    <row r="52" spans="1:8" ht="15">
      <c r="A52" s="25" t="s">
        <v>200</v>
      </c>
      <c r="B52" s="55" t="s">
        <v>28</v>
      </c>
      <c r="C52" s="50" t="s">
        <v>92</v>
      </c>
      <c r="D52" s="3">
        <v>2400512.5</v>
      </c>
      <c r="E52" s="4">
        <f>F52-D52</f>
        <v>0</v>
      </c>
      <c r="F52" s="3">
        <v>2400512.5</v>
      </c>
      <c r="G52" s="4">
        <f>H52-F52</f>
        <v>0</v>
      </c>
      <c r="H52" s="3">
        <v>2400512.5</v>
      </c>
    </row>
    <row r="53" spans="1:8" ht="15">
      <c r="A53" s="25" t="s">
        <v>201</v>
      </c>
      <c r="B53" s="55" t="s">
        <v>29</v>
      </c>
      <c r="C53" s="50" t="s">
        <v>93</v>
      </c>
      <c r="D53" s="3">
        <v>995421</v>
      </c>
      <c r="E53" s="4">
        <f>F53-D53</f>
        <v>0</v>
      </c>
      <c r="F53" s="3">
        <v>995421</v>
      </c>
      <c r="G53" s="4">
        <f>H53-F53</f>
        <v>0</v>
      </c>
      <c r="H53" s="3">
        <v>995421</v>
      </c>
    </row>
    <row r="54" spans="1:8" ht="15">
      <c r="A54" s="25" t="s">
        <v>202</v>
      </c>
      <c r="B54" s="55" t="s">
        <v>30</v>
      </c>
      <c r="C54" s="50" t="s">
        <v>94</v>
      </c>
      <c r="D54" s="3">
        <v>9814806.4</v>
      </c>
      <c r="E54" s="4">
        <f>F54-D54</f>
        <v>1000000</v>
      </c>
      <c r="F54" s="3">
        <v>10814806.4</v>
      </c>
      <c r="G54" s="4">
        <f>H54-F54</f>
        <v>0</v>
      </c>
      <c r="H54" s="3">
        <v>10814806.4</v>
      </c>
    </row>
    <row r="55" spans="1:8" ht="15">
      <c r="A55" s="25" t="s">
        <v>203</v>
      </c>
      <c r="B55" s="55" t="s">
        <v>31</v>
      </c>
      <c r="C55" s="50" t="s">
        <v>95</v>
      </c>
      <c r="D55" s="3">
        <v>87466.3</v>
      </c>
      <c r="E55" s="4">
        <f>F55-D55</f>
        <v>0</v>
      </c>
      <c r="F55" s="3">
        <v>87466.3</v>
      </c>
      <c r="G55" s="4">
        <f>H55-F55</f>
        <v>0</v>
      </c>
      <c r="H55" s="3">
        <v>87466.3</v>
      </c>
    </row>
    <row r="56" spans="1:8" ht="30">
      <c r="A56" s="25" t="s">
        <v>204</v>
      </c>
      <c r="B56" s="55" t="s">
        <v>32</v>
      </c>
      <c r="C56" s="50" t="s">
        <v>96</v>
      </c>
      <c r="D56" s="3">
        <v>1443662.9</v>
      </c>
      <c r="E56" s="4">
        <f>F56-D56</f>
        <v>0</v>
      </c>
      <c r="F56" s="3">
        <v>1443662.9</v>
      </c>
      <c r="G56" s="4">
        <f>H56-F56</f>
        <v>0</v>
      </c>
      <c r="H56" s="3">
        <v>1443662.9</v>
      </c>
    </row>
    <row r="57" spans="1:8" s="31" customFormat="1" ht="15">
      <c r="A57" s="46" t="s">
        <v>205</v>
      </c>
      <c r="B57" s="57" t="s">
        <v>33</v>
      </c>
      <c r="C57" s="48" t="s">
        <v>97</v>
      </c>
      <c r="D57" s="8">
        <f>D58+D59+D60+D61</f>
        <v>8567844.099999998</v>
      </c>
      <c r="E57" s="9">
        <f>F57-D57</f>
        <v>116991.5</v>
      </c>
      <c r="F57" s="8">
        <f>F58+F59+F60+F61</f>
        <v>8684835.599999998</v>
      </c>
      <c r="G57" s="9">
        <f>H57-F57</f>
        <v>0.10000000149011612</v>
      </c>
      <c r="H57" s="8">
        <f>H58+H59+H60+H61</f>
        <v>8684835.7</v>
      </c>
    </row>
    <row r="58" spans="1:8" ht="15">
      <c r="A58" s="25" t="s">
        <v>206</v>
      </c>
      <c r="B58" s="55" t="s">
        <v>34</v>
      </c>
      <c r="C58" s="50" t="s">
        <v>98</v>
      </c>
      <c r="D58" s="3">
        <v>210451.6</v>
      </c>
      <c r="E58" s="4">
        <f>F58-D58</f>
        <v>116991.49999999997</v>
      </c>
      <c r="F58" s="3">
        <v>327443.1</v>
      </c>
      <c r="G58" s="4">
        <f>H58-F58</f>
        <v>0</v>
      </c>
      <c r="H58" s="3">
        <v>327443.1</v>
      </c>
    </row>
    <row r="59" spans="1:8" ht="15">
      <c r="A59" s="25" t="s">
        <v>207</v>
      </c>
      <c r="B59" s="55" t="s">
        <v>35</v>
      </c>
      <c r="C59" s="50" t="s">
        <v>99</v>
      </c>
      <c r="D59" s="3">
        <v>4491352.6</v>
      </c>
      <c r="E59" s="4">
        <f>F59-D59</f>
        <v>0</v>
      </c>
      <c r="F59" s="3">
        <v>4491352.6</v>
      </c>
      <c r="G59" s="4">
        <f>H59-F59</f>
        <v>0</v>
      </c>
      <c r="H59" s="3">
        <v>4491352.6</v>
      </c>
    </row>
    <row r="60" spans="1:8" ht="15">
      <c r="A60" s="25" t="s">
        <v>208</v>
      </c>
      <c r="B60" s="55" t="s">
        <v>140</v>
      </c>
      <c r="C60" s="50" t="s">
        <v>141</v>
      </c>
      <c r="D60" s="3">
        <v>483950.1</v>
      </c>
      <c r="E60" s="4">
        <f>F60-D60</f>
        <v>0</v>
      </c>
      <c r="F60" s="3">
        <v>483950.1</v>
      </c>
      <c r="G60" s="4">
        <f>H60-F60</f>
        <v>0</v>
      </c>
      <c r="H60" s="3">
        <v>483950.1</v>
      </c>
    </row>
    <row r="61" spans="1:8" ht="30">
      <c r="A61" s="25" t="s">
        <v>209</v>
      </c>
      <c r="B61" s="55" t="s">
        <v>36</v>
      </c>
      <c r="C61" s="50" t="s">
        <v>100</v>
      </c>
      <c r="D61" s="3">
        <v>3382089.8</v>
      </c>
      <c r="E61" s="4">
        <f>F61-D61</f>
        <v>0</v>
      </c>
      <c r="F61" s="3">
        <v>3382089.8</v>
      </c>
      <c r="G61" s="4">
        <f>H61-F61</f>
        <v>0.10000000009313226</v>
      </c>
      <c r="H61" s="3">
        <v>3382089.9</v>
      </c>
    </row>
    <row r="62" spans="1:8" s="31" customFormat="1" ht="15">
      <c r="A62" s="46" t="s">
        <v>210</v>
      </c>
      <c r="B62" s="57" t="s">
        <v>37</v>
      </c>
      <c r="C62" s="48" t="s">
        <v>101</v>
      </c>
      <c r="D62" s="8">
        <f>D63+D64</f>
        <v>814741.7999999999</v>
      </c>
      <c r="E62" s="9">
        <f>F62-D62</f>
        <v>0</v>
      </c>
      <c r="F62" s="8">
        <f>F63+F64</f>
        <v>814741.7999999999</v>
      </c>
      <c r="G62" s="9">
        <f>H62-F62</f>
        <v>0</v>
      </c>
      <c r="H62" s="8">
        <f>H63+H64</f>
        <v>814741.7999999999</v>
      </c>
    </row>
    <row r="63" spans="1:8" ht="30">
      <c r="A63" s="25" t="s">
        <v>211</v>
      </c>
      <c r="B63" s="55" t="s">
        <v>38</v>
      </c>
      <c r="C63" s="50" t="s">
        <v>102</v>
      </c>
      <c r="D63" s="3">
        <v>28881.2</v>
      </c>
      <c r="E63" s="4">
        <f>F63-D63</f>
        <v>0</v>
      </c>
      <c r="F63" s="3">
        <v>28881.2</v>
      </c>
      <c r="G63" s="4">
        <f>H63-F63</f>
        <v>0</v>
      </c>
      <c r="H63" s="3">
        <v>28881.2</v>
      </c>
    </row>
    <row r="64" spans="1:8" ht="30">
      <c r="A64" s="25" t="s">
        <v>212</v>
      </c>
      <c r="B64" s="55" t="s">
        <v>39</v>
      </c>
      <c r="C64" s="50" t="s">
        <v>103</v>
      </c>
      <c r="D64" s="3">
        <v>785860.6</v>
      </c>
      <c r="E64" s="4">
        <f>F64-D64</f>
        <v>0</v>
      </c>
      <c r="F64" s="3">
        <v>785860.6</v>
      </c>
      <c r="G64" s="4">
        <f>H64-F64</f>
        <v>0</v>
      </c>
      <c r="H64" s="3">
        <v>785860.6</v>
      </c>
    </row>
    <row r="65" spans="1:8" s="31" customFormat="1" ht="15">
      <c r="A65" s="46" t="s">
        <v>213</v>
      </c>
      <c r="B65" s="57" t="s">
        <v>40</v>
      </c>
      <c r="C65" s="48" t="s">
        <v>104</v>
      </c>
      <c r="D65" s="8">
        <f>D66+D67+D68+D69+D70+D71+D72</f>
        <v>26453557.200000003</v>
      </c>
      <c r="E65" s="9">
        <f>F65-D65</f>
        <v>132656.29999999702</v>
      </c>
      <c r="F65" s="8">
        <f>F66+F67+F68+F69+F70+F71+F72</f>
        <v>26586213.5</v>
      </c>
      <c r="G65" s="9">
        <f>H65-F65</f>
        <v>0</v>
      </c>
      <c r="H65" s="8">
        <f>H66+H67+H68+H69+H70+H71+H72</f>
        <v>26586213.5</v>
      </c>
    </row>
    <row r="66" spans="1:8" ht="15">
      <c r="A66" s="25" t="s">
        <v>214</v>
      </c>
      <c r="B66" s="55" t="s">
        <v>41</v>
      </c>
      <c r="C66" s="50" t="s">
        <v>105</v>
      </c>
      <c r="D66" s="3">
        <v>5874122.1</v>
      </c>
      <c r="E66" s="4">
        <f>F66-D66</f>
        <v>0</v>
      </c>
      <c r="F66" s="3">
        <v>5874122.1</v>
      </c>
      <c r="G66" s="4">
        <f>H66-F66</f>
        <v>0</v>
      </c>
      <c r="H66" s="3">
        <v>5874122.1</v>
      </c>
    </row>
    <row r="67" spans="1:8" ht="15">
      <c r="A67" s="25" t="s">
        <v>215</v>
      </c>
      <c r="B67" s="55" t="s">
        <v>42</v>
      </c>
      <c r="C67" s="50" t="s">
        <v>106</v>
      </c>
      <c r="D67" s="3">
        <v>16918819.1</v>
      </c>
      <c r="E67" s="4">
        <f>F67-D67</f>
        <v>132656.29999999702</v>
      </c>
      <c r="F67" s="3">
        <v>17051475.4</v>
      </c>
      <c r="G67" s="4">
        <f>H67-F67</f>
        <v>0</v>
      </c>
      <c r="H67" s="3">
        <v>17051475.4</v>
      </c>
    </row>
    <row r="68" spans="1:8" ht="15">
      <c r="A68" s="25" t="s">
        <v>216</v>
      </c>
      <c r="B68" s="55" t="s">
        <v>156</v>
      </c>
      <c r="C68" s="50" t="s">
        <v>155</v>
      </c>
      <c r="D68" s="3">
        <v>308114</v>
      </c>
      <c r="E68" s="4">
        <f>F68-D68</f>
        <v>0</v>
      </c>
      <c r="F68" s="3">
        <v>308114</v>
      </c>
      <c r="G68" s="4">
        <f>H68-F68</f>
        <v>0</v>
      </c>
      <c r="H68" s="3">
        <v>308114</v>
      </c>
    </row>
    <row r="69" spans="1:8" ht="15">
      <c r="A69" s="25" t="s">
        <v>217</v>
      </c>
      <c r="B69" s="55" t="s">
        <v>43</v>
      </c>
      <c r="C69" s="50" t="s">
        <v>107</v>
      </c>
      <c r="D69" s="3">
        <v>2209835.7</v>
      </c>
      <c r="E69" s="4">
        <f>F69-D69</f>
        <v>0</v>
      </c>
      <c r="F69" s="3">
        <v>2209835.7</v>
      </c>
      <c r="G69" s="4">
        <f>H69-F69</f>
        <v>0</v>
      </c>
      <c r="H69" s="3">
        <v>2209835.7</v>
      </c>
    </row>
    <row r="70" spans="1:8" ht="30">
      <c r="A70" s="25" t="s">
        <v>218</v>
      </c>
      <c r="B70" s="55" t="s">
        <v>44</v>
      </c>
      <c r="C70" s="50" t="s">
        <v>108</v>
      </c>
      <c r="D70" s="3">
        <v>89473.6</v>
      </c>
      <c r="E70" s="4">
        <f>F70-D70</f>
        <v>0</v>
      </c>
      <c r="F70" s="3">
        <v>89473.6</v>
      </c>
      <c r="G70" s="4">
        <f>H70-F70</f>
        <v>0</v>
      </c>
      <c r="H70" s="3">
        <v>89473.6</v>
      </c>
    </row>
    <row r="71" spans="1:8" ht="15">
      <c r="A71" s="25" t="s">
        <v>219</v>
      </c>
      <c r="B71" s="55" t="s">
        <v>45</v>
      </c>
      <c r="C71" s="50" t="s">
        <v>109</v>
      </c>
      <c r="D71" s="3">
        <v>70551.2</v>
      </c>
      <c r="E71" s="4">
        <f>F71-D71</f>
        <v>0</v>
      </c>
      <c r="F71" s="3">
        <v>70551.2</v>
      </c>
      <c r="G71" s="4">
        <f>H71-F71</f>
        <v>0</v>
      </c>
      <c r="H71" s="3">
        <v>70551.2</v>
      </c>
    </row>
    <row r="72" spans="1:8" ht="15">
      <c r="A72" s="25" t="s">
        <v>220</v>
      </c>
      <c r="B72" s="55" t="s">
        <v>46</v>
      </c>
      <c r="C72" s="50" t="s">
        <v>110</v>
      </c>
      <c r="D72" s="3">
        <v>982641.5</v>
      </c>
      <c r="E72" s="4">
        <f>F72-D72</f>
        <v>0</v>
      </c>
      <c r="F72" s="3">
        <v>982641.5</v>
      </c>
      <c r="G72" s="4">
        <f>H72-F72</f>
        <v>0</v>
      </c>
      <c r="H72" s="3">
        <v>982641.5</v>
      </c>
    </row>
    <row r="73" spans="1:8" s="31" customFormat="1" ht="15">
      <c r="A73" s="46" t="s">
        <v>221</v>
      </c>
      <c r="B73" s="57" t="s">
        <v>47</v>
      </c>
      <c r="C73" s="48" t="s">
        <v>111</v>
      </c>
      <c r="D73" s="8">
        <f>D74+D75+D76</f>
        <v>1456066</v>
      </c>
      <c r="E73" s="9">
        <f>F73-D73</f>
        <v>0</v>
      </c>
      <c r="F73" s="8">
        <f>F74+F75+F76</f>
        <v>1456066</v>
      </c>
      <c r="G73" s="9">
        <f>H73-F73</f>
        <v>0</v>
      </c>
      <c r="H73" s="8">
        <f>H74+H75+H76</f>
        <v>1456066</v>
      </c>
    </row>
    <row r="74" spans="1:8" ht="15">
      <c r="A74" s="25" t="s">
        <v>222</v>
      </c>
      <c r="B74" s="55" t="s">
        <v>48</v>
      </c>
      <c r="C74" s="50" t="s">
        <v>112</v>
      </c>
      <c r="D74" s="3">
        <v>1273610.6</v>
      </c>
      <c r="E74" s="4">
        <f>F74-D74</f>
        <v>0</v>
      </c>
      <c r="F74" s="3">
        <v>1273610.6</v>
      </c>
      <c r="G74" s="4">
        <f>H74-F74</f>
        <v>0</v>
      </c>
      <c r="H74" s="3">
        <v>1273610.6</v>
      </c>
    </row>
    <row r="75" spans="1:8" ht="15">
      <c r="A75" s="25" t="s">
        <v>223</v>
      </c>
      <c r="B75" s="55" t="s">
        <v>49</v>
      </c>
      <c r="C75" s="50" t="s">
        <v>113</v>
      </c>
      <c r="D75" s="3">
        <v>71795.2</v>
      </c>
      <c r="E75" s="4">
        <f>F75-D75</f>
        <v>0</v>
      </c>
      <c r="F75" s="3">
        <v>71795.2</v>
      </c>
      <c r="G75" s="4">
        <f>H75-F75</f>
        <v>0</v>
      </c>
      <c r="H75" s="3">
        <v>71795.2</v>
      </c>
    </row>
    <row r="76" spans="1:8" ht="30">
      <c r="A76" s="25" t="s">
        <v>224</v>
      </c>
      <c r="B76" s="55" t="s">
        <v>50</v>
      </c>
      <c r="C76" s="50" t="s">
        <v>114</v>
      </c>
      <c r="D76" s="3">
        <v>110660.2</v>
      </c>
      <c r="E76" s="4">
        <f>F76-D76</f>
        <v>0</v>
      </c>
      <c r="F76" s="3">
        <v>110660.2</v>
      </c>
      <c r="G76" s="4">
        <f>H76-F76</f>
        <v>0</v>
      </c>
      <c r="H76" s="3">
        <v>110660.2</v>
      </c>
    </row>
    <row r="77" spans="1:8" s="31" customFormat="1" ht="15">
      <c r="A77" s="46" t="s">
        <v>225</v>
      </c>
      <c r="B77" s="57" t="s">
        <v>51</v>
      </c>
      <c r="C77" s="48" t="s">
        <v>115</v>
      </c>
      <c r="D77" s="8">
        <f>D78+D79+D80+D81+D82+D83</f>
        <v>6989962.699999999</v>
      </c>
      <c r="E77" s="9">
        <f>F77-D77</f>
        <v>0</v>
      </c>
      <c r="F77" s="8">
        <f>F78+F79+F80+F81+F82+F83</f>
        <v>6989962.699999999</v>
      </c>
      <c r="G77" s="9">
        <f>H77-F77</f>
        <v>0</v>
      </c>
      <c r="H77" s="8">
        <f>H78+H79+H80+H81+H82+H83</f>
        <v>6989962.699999999</v>
      </c>
    </row>
    <row r="78" spans="1:8" ht="15">
      <c r="A78" s="25" t="s">
        <v>226</v>
      </c>
      <c r="B78" s="55" t="s">
        <v>52</v>
      </c>
      <c r="C78" s="50" t="s">
        <v>116</v>
      </c>
      <c r="D78" s="3">
        <v>4243455.1</v>
      </c>
      <c r="E78" s="4">
        <f>F78-D78</f>
        <v>0</v>
      </c>
      <c r="F78" s="3">
        <v>4243455.1</v>
      </c>
      <c r="G78" s="4">
        <f>H78-F78</f>
        <v>0</v>
      </c>
      <c r="H78" s="3">
        <v>4243455.1</v>
      </c>
    </row>
    <row r="79" spans="1:8" ht="15">
      <c r="A79" s="25" t="s">
        <v>227</v>
      </c>
      <c r="B79" s="55" t="s">
        <v>53</v>
      </c>
      <c r="C79" s="50" t="s">
        <v>117</v>
      </c>
      <c r="D79" s="3">
        <v>1388873.4</v>
      </c>
      <c r="E79" s="4">
        <f>F79-D79</f>
        <v>0</v>
      </c>
      <c r="F79" s="3">
        <v>1388873.4</v>
      </c>
      <c r="G79" s="4">
        <f>H79-F79</f>
        <v>0</v>
      </c>
      <c r="H79" s="3">
        <v>1388873.4</v>
      </c>
    </row>
    <row r="80" spans="1:8" ht="15">
      <c r="A80" s="25" t="s">
        <v>228</v>
      </c>
      <c r="B80" s="55" t="s">
        <v>54</v>
      </c>
      <c r="C80" s="50" t="s">
        <v>118</v>
      </c>
      <c r="D80" s="3">
        <v>575813.3</v>
      </c>
      <c r="E80" s="4">
        <f>F80-D80</f>
        <v>0</v>
      </c>
      <c r="F80" s="3">
        <v>575813.3</v>
      </c>
      <c r="G80" s="4">
        <f>H80-F80</f>
        <v>0</v>
      </c>
      <c r="H80" s="3">
        <v>575813.3</v>
      </c>
    </row>
    <row r="81" spans="1:8" ht="15">
      <c r="A81" s="25" t="s">
        <v>229</v>
      </c>
      <c r="B81" s="55" t="s">
        <v>55</v>
      </c>
      <c r="C81" s="50" t="s">
        <v>119</v>
      </c>
      <c r="D81" s="3">
        <v>68063.3</v>
      </c>
      <c r="E81" s="4">
        <f>F81-D81</f>
        <v>0</v>
      </c>
      <c r="F81" s="3">
        <v>68063.3</v>
      </c>
      <c r="G81" s="4">
        <f>H81-F81</f>
        <v>0</v>
      </c>
      <c r="H81" s="3">
        <v>68063.3</v>
      </c>
    </row>
    <row r="82" spans="1:8" ht="30">
      <c r="A82" s="25" t="s">
        <v>230</v>
      </c>
      <c r="B82" s="55" t="s">
        <v>56</v>
      </c>
      <c r="C82" s="50" t="s">
        <v>120</v>
      </c>
      <c r="D82" s="3">
        <v>83748.5</v>
      </c>
      <c r="E82" s="4">
        <f>F82-D82</f>
        <v>0</v>
      </c>
      <c r="F82" s="3">
        <v>83748.5</v>
      </c>
      <c r="G82" s="4">
        <f>H82-F82</f>
        <v>0</v>
      </c>
      <c r="H82" s="3">
        <v>83748.5</v>
      </c>
    </row>
    <row r="83" spans="1:8" ht="15">
      <c r="A83" s="25" t="s">
        <v>231</v>
      </c>
      <c r="B83" s="55" t="s">
        <v>57</v>
      </c>
      <c r="C83" s="50" t="s">
        <v>121</v>
      </c>
      <c r="D83" s="3">
        <v>630009.1</v>
      </c>
      <c r="E83" s="4">
        <f>F83-D83</f>
        <v>0</v>
      </c>
      <c r="F83" s="3">
        <v>630009.1</v>
      </c>
      <c r="G83" s="4">
        <f>H83-F83</f>
        <v>0</v>
      </c>
      <c r="H83" s="3">
        <v>630009.1</v>
      </c>
    </row>
    <row r="84" spans="1:8" s="31" customFormat="1" ht="15">
      <c r="A84" s="46" t="s">
        <v>232</v>
      </c>
      <c r="B84" s="57" t="s">
        <v>58</v>
      </c>
      <c r="C84" s="48" t="s">
        <v>122</v>
      </c>
      <c r="D84" s="8">
        <f>D85+D86+D87+D88+D89</f>
        <v>28338527.9</v>
      </c>
      <c r="E84" s="9">
        <f>F84-D84</f>
        <v>29889.70000000298</v>
      </c>
      <c r="F84" s="8">
        <f>F85+F86+F87+F88+F89</f>
        <v>28368417.6</v>
      </c>
      <c r="G84" s="9">
        <f>H84-F84</f>
        <v>1457756.799999997</v>
      </c>
      <c r="H84" s="8">
        <f>H85+H86+H87+H88+H89</f>
        <v>29826174.4</v>
      </c>
    </row>
    <row r="85" spans="1:8" ht="15">
      <c r="A85" s="25" t="s">
        <v>233</v>
      </c>
      <c r="B85" s="55" t="s">
        <v>59</v>
      </c>
      <c r="C85" s="50" t="s">
        <v>123</v>
      </c>
      <c r="D85" s="3">
        <v>3963688</v>
      </c>
      <c r="E85" s="4">
        <f>F85-D85</f>
        <v>0</v>
      </c>
      <c r="F85" s="3">
        <v>3963688</v>
      </c>
      <c r="G85" s="4">
        <f>H85-F85</f>
        <v>0</v>
      </c>
      <c r="H85" s="3">
        <v>3963688</v>
      </c>
    </row>
    <row r="86" spans="1:8" ht="15">
      <c r="A86" s="25" t="s">
        <v>234</v>
      </c>
      <c r="B86" s="55" t="s">
        <v>60</v>
      </c>
      <c r="C86" s="50" t="s">
        <v>124</v>
      </c>
      <c r="D86" s="3">
        <v>2573214.1</v>
      </c>
      <c r="E86" s="4">
        <f>F86-D86</f>
        <v>0</v>
      </c>
      <c r="F86" s="3">
        <v>2573214.1</v>
      </c>
      <c r="G86" s="4">
        <f>H86-F86</f>
        <v>16195</v>
      </c>
      <c r="H86" s="3">
        <v>2589409.1</v>
      </c>
    </row>
    <row r="87" spans="1:8" ht="15">
      <c r="A87" s="25" t="s">
        <v>235</v>
      </c>
      <c r="B87" s="55" t="s">
        <v>61</v>
      </c>
      <c r="C87" s="50" t="s">
        <v>125</v>
      </c>
      <c r="D87" s="3">
        <v>12409453.8</v>
      </c>
      <c r="E87" s="4">
        <f>F87-D87</f>
        <v>29889.699999999255</v>
      </c>
      <c r="F87" s="3">
        <v>12439343.5</v>
      </c>
      <c r="G87" s="4">
        <f>H87-F87</f>
        <v>1441561.8000000007</v>
      </c>
      <c r="H87" s="3">
        <v>13880905.3</v>
      </c>
    </row>
    <row r="88" spans="1:8" ht="15">
      <c r="A88" s="25" t="s">
        <v>236</v>
      </c>
      <c r="B88" s="55" t="s">
        <v>62</v>
      </c>
      <c r="C88" s="50" t="s">
        <v>126</v>
      </c>
      <c r="D88" s="3">
        <v>9147295</v>
      </c>
      <c r="E88" s="4">
        <f>F88-D88</f>
        <v>0</v>
      </c>
      <c r="F88" s="3">
        <v>9147295</v>
      </c>
      <c r="G88" s="4">
        <f>H88-F88</f>
        <v>0</v>
      </c>
      <c r="H88" s="3">
        <v>9147295</v>
      </c>
    </row>
    <row r="89" spans="1:8" ht="15">
      <c r="A89" s="25" t="s">
        <v>237</v>
      </c>
      <c r="B89" s="55" t="s">
        <v>63</v>
      </c>
      <c r="C89" s="50" t="s">
        <v>127</v>
      </c>
      <c r="D89" s="3">
        <v>244877</v>
      </c>
      <c r="E89" s="4">
        <f>F89-D89</f>
        <v>0</v>
      </c>
      <c r="F89" s="3">
        <v>244877</v>
      </c>
      <c r="G89" s="4">
        <f>H89-F89</f>
        <v>0</v>
      </c>
      <c r="H89" s="3">
        <v>244877</v>
      </c>
    </row>
    <row r="90" spans="1:8" s="31" customFormat="1" ht="15">
      <c r="A90" s="46" t="s">
        <v>238</v>
      </c>
      <c r="B90" s="57" t="s">
        <v>64</v>
      </c>
      <c r="C90" s="48" t="s">
        <v>128</v>
      </c>
      <c r="D90" s="8">
        <f>D91+D92+D93</f>
        <v>978467.5</v>
      </c>
      <c r="E90" s="9">
        <f>F90-D90</f>
        <v>29851.800000000047</v>
      </c>
      <c r="F90" s="8">
        <f>F91+F92+F93</f>
        <v>1008319.3</v>
      </c>
      <c r="G90" s="9">
        <f>H90-F90</f>
        <v>0</v>
      </c>
      <c r="H90" s="8">
        <f>H91+H92+H93</f>
        <v>1008319.3</v>
      </c>
    </row>
    <row r="91" spans="1:8" ht="15">
      <c r="A91" s="25" t="s">
        <v>239</v>
      </c>
      <c r="B91" s="55" t="s">
        <v>65</v>
      </c>
      <c r="C91" s="50" t="s">
        <v>129</v>
      </c>
      <c r="D91" s="3">
        <v>472691.4</v>
      </c>
      <c r="E91" s="4">
        <f>F91-D91</f>
        <v>29851.79999999999</v>
      </c>
      <c r="F91" s="3">
        <v>502543.2</v>
      </c>
      <c r="G91" s="4">
        <f>H91-F91</f>
        <v>0</v>
      </c>
      <c r="H91" s="3">
        <v>502543.2</v>
      </c>
    </row>
    <row r="92" spans="1:8" ht="15">
      <c r="A92" s="25" t="s">
        <v>240</v>
      </c>
      <c r="B92" s="55" t="s">
        <v>66</v>
      </c>
      <c r="C92" s="50" t="s">
        <v>130</v>
      </c>
      <c r="D92" s="3">
        <v>483744.3</v>
      </c>
      <c r="E92" s="4">
        <f>F92-D92</f>
        <v>0</v>
      </c>
      <c r="F92" s="3">
        <v>483744.3</v>
      </c>
      <c r="G92" s="4">
        <f>H92-F92</f>
        <v>0</v>
      </c>
      <c r="H92" s="3">
        <v>483744.3</v>
      </c>
    </row>
    <row r="93" spans="1:8" ht="30">
      <c r="A93" s="58" t="s">
        <v>241</v>
      </c>
      <c r="B93" s="55" t="s">
        <v>67</v>
      </c>
      <c r="C93" s="50" t="s">
        <v>131</v>
      </c>
      <c r="D93" s="3">
        <v>22031.8</v>
      </c>
      <c r="E93" s="4">
        <f>F93-D93</f>
        <v>0</v>
      </c>
      <c r="F93" s="3">
        <v>22031.8</v>
      </c>
      <c r="G93" s="4">
        <f>H93-F93</f>
        <v>0</v>
      </c>
      <c r="H93" s="3">
        <v>22031.8</v>
      </c>
    </row>
    <row r="94" spans="1:8" s="31" customFormat="1" ht="15">
      <c r="A94" s="46" t="s">
        <v>242</v>
      </c>
      <c r="B94" s="57" t="s">
        <v>68</v>
      </c>
      <c r="C94" s="48" t="s">
        <v>132</v>
      </c>
      <c r="D94" s="8">
        <f>D95</f>
        <v>29259.8</v>
      </c>
      <c r="E94" s="9">
        <f>F94-D94</f>
        <v>0</v>
      </c>
      <c r="F94" s="8">
        <f>F95</f>
        <v>29259.8</v>
      </c>
      <c r="G94" s="9">
        <f>H94-F94</f>
        <v>0</v>
      </c>
      <c r="H94" s="8">
        <f>H95</f>
        <v>29259.8</v>
      </c>
    </row>
    <row r="95" spans="1:8" ht="15">
      <c r="A95" s="25" t="s">
        <v>243</v>
      </c>
      <c r="B95" s="55" t="s">
        <v>69</v>
      </c>
      <c r="C95" s="50" t="s">
        <v>133</v>
      </c>
      <c r="D95" s="3">
        <v>29259.8</v>
      </c>
      <c r="E95" s="4">
        <f>F95-D95</f>
        <v>0</v>
      </c>
      <c r="F95" s="3">
        <v>29259.8</v>
      </c>
      <c r="G95" s="4">
        <f>H95-F95</f>
        <v>0</v>
      </c>
      <c r="H95" s="3">
        <v>29259.8</v>
      </c>
    </row>
    <row r="96" spans="1:8" s="31" customFormat="1" ht="28.5">
      <c r="A96" s="46" t="s">
        <v>244</v>
      </c>
      <c r="B96" s="57" t="s">
        <v>70</v>
      </c>
      <c r="C96" s="48" t="s">
        <v>134</v>
      </c>
      <c r="D96" s="8">
        <f>D97</f>
        <v>511864.2</v>
      </c>
      <c r="E96" s="9">
        <f>F96-D96</f>
        <v>0</v>
      </c>
      <c r="F96" s="8">
        <f>F97</f>
        <v>511864.2</v>
      </c>
      <c r="G96" s="9">
        <f>H96-F96</f>
        <v>0</v>
      </c>
      <c r="H96" s="8">
        <f>H97</f>
        <v>511864.2</v>
      </c>
    </row>
    <row r="97" spans="1:8" ht="30">
      <c r="A97" s="25" t="s">
        <v>245</v>
      </c>
      <c r="B97" s="55" t="s">
        <v>71</v>
      </c>
      <c r="C97" s="50" t="s">
        <v>135</v>
      </c>
      <c r="D97" s="3">
        <v>511864.2</v>
      </c>
      <c r="E97" s="4">
        <f>F97-D97</f>
        <v>0</v>
      </c>
      <c r="F97" s="3">
        <v>511864.2</v>
      </c>
      <c r="G97" s="4">
        <f>H97-F97</f>
        <v>0</v>
      </c>
      <c r="H97" s="3">
        <v>511864.2</v>
      </c>
    </row>
    <row r="98" spans="1:8" s="31" customFormat="1" ht="42" customHeight="1">
      <c r="A98" s="46" t="s">
        <v>246</v>
      </c>
      <c r="B98" s="57" t="s">
        <v>72</v>
      </c>
      <c r="C98" s="48" t="s">
        <v>136</v>
      </c>
      <c r="D98" s="8">
        <f>D99+D100+D101</f>
        <v>7077397.1</v>
      </c>
      <c r="E98" s="9">
        <f>F98-D98</f>
        <v>0</v>
      </c>
      <c r="F98" s="8">
        <f>F99+F100+F101</f>
        <v>7077397.1</v>
      </c>
      <c r="G98" s="9">
        <f>H98-F98</f>
        <v>0</v>
      </c>
      <c r="H98" s="8">
        <f>H99+H100+H101</f>
        <v>7077397.1</v>
      </c>
    </row>
    <row r="99" spans="1:8" ht="45.75" customHeight="1">
      <c r="A99" s="25" t="s">
        <v>247</v>
      </c>
      <c r="B99" s="55" t="s">
        <v>73</v>
      </c>
      <c r="C99" s="50" t="s">
        <v>137</v>
      </c>
      <c r="D99" s="3">
        <v>5215619</v>
      </c>
      <c r="E99" s="4">
        <f>F99-D99</f>
        <v>0</v>
      </c>
      <c r="F99" s="3">
        <v>5215619</v>
      </c>
      <c r="G99" s="4">
        <f>H99-F99</f>
        <v>0</v>
      </c>
      <c r="H99" s="3">
        <v>5215619</v>
      </c>
    </row>
    <row r="100" spans="1:8" ht="15">
      <c r="A100" s="25" t="s">
        <v>248</v>
      </c>
      <c r="B100" s="55" t="s">
        <v>74</v>
      </c>
      <c r="C100" s="50" t="s">
        <v>138</v>
      </c>
      <c r="D100" s="3">
        <v>1330376</v>
      </c>
      <c r="E100" s="4">
        <f>F100-D100</f>
        <v>0</v>
      </c>
      <c r="F100" s="3">
        <v>1330376</v>
      </c>
      <c r="G100" s="4">
        <f>H100-F100</f>
        <v>0</v>
      </c>
      <c r="H100" s="3">
        <v>1330376</v>
      </c>
    </row>
    <row r="101" spans="1:8" ht="30">
      <c r="A101" s="25" t="s">
        <v>249</v>
      </c>
      <c r="B101" s="55" t="s">
        <v>75</v>
      </c>
      <c r="C101" s="50" t="s">
        <v>139</v>
      </c>
      <c r="D101" s="3">
        <v>531402.1</v>
      </c>
      <c r="E101" s="4">
        <f>F101-D101</f>
        <v>0</v>
      </c>
      <c r="F101" s="3">
        <v>531402.1</v>
      </c>
      <c r="G101" s="4">
        <f>H101-F101</f>
        <v>0</v>
      </c>
      <c r="H101" s="3">
        <v>531402.1</v>
      </c>
    </row>
    <row r="102" spans="1:8" s="59" customFormat="1" ht="20.25" customHeight="1">
      <c r="A102" s="21" t="s">
        <v>143</v>
      </c>
      <c r="B102" s="22" t="s">
        <v>142</v>
      </c>
      <c r="C102" s="23"/>
      <c r="D102" s="2">
        <f>D5-D31</f>
        <v>-7315894.099999994</v>
      </c>
      <c r="E102" s="2">
        <f>E5-E31</f>
        <v>-1309389.299999997</v>
      </c>
      <c r="F102" s="2">
        <f>F5-F31</f>
        <v>-8625283.399999991</v>
      </c>
      <c r="G102" s="2">
        <f>G5-G31</f>
        <v>-1457756.900000006</v>
      </c>
      <c r="H102" s="2">
        <f>H5-H31</f>
        <v>-10083040.299999997</v>
      </c>
    </row>
  </sheetData>
  <sheetProtection/>
  <mergeCells count="3">
    <mergeCell ref="A4:B4"/>
    <mergeCell ref="A1:F1"/>
    <mergeCell ref="A2:H2"/>
  </mergeCells>
  <printOptions/>
  <pageMargins left="0.11811023622047245" right="0.11811023622047245" top="0.15748031496062992" bottom="0.15748031496062992" header="0.31496062992125984" footer="0.31496062992125984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2023-06-05T00:36:28Z</dcterms:modified>
  <cp:category/>
  <cp:version/>
  <cp:contentType/>
  <cp:contentStatus/>
</cp:coreProperties>
</file>