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3040" windowHeight="91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</definedName>
    <definedName name="_xlnm.Print_Area" localSheetId="0">Лист1!$A$1:$TZ$44</definedName>
  </definedNames>
  <calcPr calcId="145621"/>
</workbook>
</file>

<file path=xl/calcChain.xml><?xml version="1.0" encoding="utf-8"?>
<calcChain xmlns="http://schemas.openxmlformats.org/spreadsheetml/2006/main">
  <c r="QK33" i="1" l="1"/>
  <c r="TH6" i="1"/>
  <c r="TH38" i="1"/>
  <c r="TH44" i="1"/>
  <c r="NT6" i="1"/>
  <c r="NU6" i="1"/>
  <c r="NR6" i="1"/>
  <c r="NT38" i="1"/>
  <c r="NU38" i="1"/>
  <c r="NU44" i="1" s="1"/>
  <c r="NT44" i="1"/>
  <c r="NR7" i="1"/>
  <c r="NS7" i="1"/>
  <c r="NT7" i="1"/>
  <c r="NU7" i="1"/>
  <c r="NR8" i="1"/>
  <c r="NS8" i="1"/>
  <c r="NT8" i="1"/>
  <c r="NU8" i="1"/>
  <c r="NR9" i="1"/>
  <c r="NS9" i="1"/>
  <c r="NT9" i="1"/>
  <c r="NU9" i="1"/>
  <c r="NR10" i="1"/>
  <c r="NS10" i="1"/>
  <c r="NT10" i="1"/>
  <c r="NU10" i="1"/>
  <c r="NR11" i="1"/>
  <c r="NS11" i="1"/>
  <c r="NT11" i="1"/>
  <c r="NU11" i="1"/>
  <c r="NR12" i="1"/>
  <c r="NS12" i="1"/>
  <c r="NT12" i="1"/>
  <c r="NU12" i="1"/>
  <c r="NR13" i="1"/>
  <c r="NS13" i="1"/>
  <c r="NT13" i="1"/>
  <c r="NU13" i="1"/>
  <c r="NR14" i="1"/>
  <c r="NS14" i="1"/>
  <c r="NT14" i="1"/>
  <c r="NU14" i="1"/>
  <c r="NR15" i="1"/>
  <c r="NS15" i="1"/>
  <c r="NT15" i="1"/>
  <c r="NU15" i="1"/>
  <c r="NR16" i="1"/>
  <c r="NS16" i="1"/>
  <c r="NT16" i="1"/>
  <c r="NU16" i="1"/>
  <c r="NR17" i="1"/>
  <c r="NS17" i="1"/>
  <c r="NT17" i="1"/>
  <c r="NU17" i="1"/>
  <c r="NR18" i="1"/>
  <c r="NS18" i="1"/>
  <c r="NT18" i="1"/>
  <c r="NU18" i="1"/>
  <c r="NR19" i="1"/>
  <c r="NS19" i="1"/>
  <c r="NT19" i="1"/>
  <c r="NU19" i="1"/>
  <c r="NR20" i="1"/>
  <c r="NS20" i="1"/>
  <c r="NT20" i="1"/>
  <c r="NU20" i="1"/>
  <c r="NR21" i="1"/>
  <c r="NS21" i="1"/>
  <c r="NT21" i="1"/>
  <c r="NU21" i="1"/>
  <c r="NR22" i="1"/>
  <c r="NS22" i="1"/>
  <c r="NT22" i="1"/>
  <c r="NU22" i="1"/>
  <c r="NR23" i="1"/>
  <c r="NS23" i="1"/>
  <c r="NT23" i="1"/>
  <c r="NU23" i="1"/>
  <c r="NR24" i="1"/>
  <c r="NS24" i="1"/>
  <c r="NT24" i="1"/>
  <c r="NU24" i="1"/>
  <c r="NR25" i="1"/>
  <c r="NS25" i="1"/>
  <c r="NT25" i="1"/>
  <c r="NU25" i="1"/>
  <c r="NR26" i="1"/>
  <c r="NS26" i="1"/>
  <c r="NT26" i="1"/>
  <c r="NU26" i="1"/>
  <c r="NR27" i="1"/>
  <c r="NS27" i="1"/>
  <c r="NT27" i="1"/>
  <c r="NU27" i="1"/>
  <c r="NR28" i="1"/>
  <c r="NS28" i="1"/>
  <c r="NT28" i="1"/>
  <c r="NU28" i="1"/>
  <c r="NR29" i="1"/>
  <c r="NS29" i="1"/>
  <c r="NT29" i="1"/>
  <c r="NU29" i="1"/>
  <c r="NR30" i="1"/>
  <c r="NS30" i="1"/>
  <c r="NT30" i="1"/>
  <c r="NU30" i="1"/>
  <c r="NR31" i="1"/>
  <c r="NS31" i="1"/>
  <c r="NT31" i="1"/>
  <c r="NU31" i="1"/>
  <c r="NR32" i="1"/>
  <c r="NS32" i="1"/>
  <c r="NT32" i="1"/>
  <c r="NU32" i="1"/>
  <c r="NR33" i="1"/>
  <c r="NS33" i="1"/>
  <c r="NT33" i="1"/>
  <c r="NU33" i="1"/>
  <c r="NR34" i="1"/>
  <c r="NS34" i="1"/>
  <c r="NT34" i="1"/>
  <c r="NU34" i="1"/>
  <c r="NR35" i="1"/>
  <c r="NS35" i="1"/>
  <c r="NT35" i="1"/>
  <c r="NU35" i="1"/>
  <c r="NR36" i="1"/>
  <c r="NS36" i="1"/>
  <c r="NT36" i="1"/>
  <c r="NU36" i="1"/>
  <c r="NR37" i="1"/>
  <c r="NS37" i="1"/>
  <c r="NT37" i="1"/>
  <c r="NU37" i="1"/>
  <c r="NR39" i="1"/>
  <c r="NS39" i="1"/>
  <c r="NT39" i="1"/>
  <c r="NU39" i="1"/>
  <c r="NR40" i="1"/>
  <c r="NR38" i="1" s="1"/>
  <c r="NS40" i="1"/>
  <c r="NT40" i="1"/>
  <c r="NU40" i="1"/>
  <c r="NR41" i="1"/>
  <c r="NS41" i="1"/>
  <c r="NT41" i="1"/>
  <c r="NU41" i="1"/>
  <c r="NR42" i="1"/>
  <c r="NS42" i="1"/>
  <c r="NT42" i="1"/>
  <c r="NU42" i="1"/>
  <c r="NR43" i="1"/>
  <c r="NS43" i="1"/>
  <c r="NT43" i="1"/>
  <c r="NU43" i="1"/>
  <c r="QK15" i="1"/>
  <c r="RO33" i="1"/>
  <c r="RE38" i="1"/>
  <c r="RE6" i="1"/>
  <c r="RE44" i="1" s="1"/>
  <c r="NX6" i="1"/>
  <c r="NS38" i="1" l="1"/>
  <c r="NR44" i="1"/>
  <c r="NS6" i="1"/>
  <c r="NS44" i="1" s="1"/>
  <c r="AL38" i="1"/>
  <c r="LF38" i="1"/>
  <c r="GZ6" i="1" l="1"/>
  <c r="GZ44" i="1" s="1"/>
  <c r="GZ38" i="1"/>
  <c r="HI44" i="1"/>
  <c r="EH44" i="1"/>
  <c r="TV7" i="1"/>
  <c r="TX7" i="1"/>
  <c r="TY7" i="1"/>
  <c r="TV8" i="1"/>
  <c r="TX8" i="1"/>
  <c r="TY8" i="1"/>
  <c r="TV9" i="1"/>
  <c r="TX9" i="1"/>
  <c r="TY9" i="1"/>
  <c r="TV10" i="1"/>
  <c r="TX10" i="1"/>
  <c r="TY10" i="1"/>
  <c r="TV11" i="1"/>
  <c r="TX11" i="1"/>
  <c r="TY11" i="1"/>
  <c r="TV12" i="1"/>
  <c r="TY12" i="1"/>
  <c r="TV13" i="1"/>
  <c r="TX13" i="1"/>
  <c r="TY13" i="1"/>
  <c r="TV14" i="1"/>
  <c r="TX14" i="1"/>
  <c r="TY14" i="1"/>
  <c r="TV15" i="1"/>
  <c r="TY15" i="1"/>
  <c r="TV16" i="1"/>
  <c r="TX16" i="1"/>
  <c r="TY16" i="1"/>
  <c r="TV17" i="1"/>
  <c r="TX17" i="1"/>
  <c r="TY17" i="1"/>
  <c r="TV18" i="1"/>
  <c r="TX18" i="1"/>
  <c r="TY18" i="1"/>
  <c r="TV19" i="1"/>
  <c r="TX19" i="1"/>
  <c r="TY19" i="1"/>
  <c r="TV20" i="1"/>
  <c r="TX20" i="1"/>
  <c r="TY20" i="1"/>
  <c r="TV21" i="1"/>
  <c r="TX21" i="1"/>
  <c r="TY21" i="1"/>
  <c r="TV22" i="1"/>
  <c r="TX22" i="1"/>
  <c r="TY22" i="1"/>
  <c r="TV23" i="1"/>
  <c r="TX23" i="1"/>
  <c r="TY23" i="1"/>
  <c r="TV24" i="1"/>
  <c r="TX24" i="1"/>
  <c r="TY24" i="1"/>
  <c r="TV25" i="1"/>
  <c r="TX25" i="1"/>
  <c r="TY25" i="1"/>
  <c r="TV26" i="1"/>
  <c r="TX26" i="1"/>
  <c r="TY26" i="1"/>
  <c r="TV27" i="1"/>
  <c r="TX27" i="1"/>
  <c r="TY27" i="1"/>
  <c r="TV28" i="1"/>
  <c r="TX28" i="1"/>
  <c r="TY28" i="1"/>
  <c r="TV29" i="1"/>
  <c r="TX29" i="1"/>
  <c r="TY29" i="1"/>
  <c r="TV30" i="1"/>
  <c r="TX30" i="1"/>
  <c r="TY30" i="1"/>
  <c r="TV31" i="1"/>
  <c r="TX31" i="1"/>
  <c r="TY31" i="1"/>
  <c r="TV32" i="1"/>
  <c r="TX32" i="1"/>
  <c r="TY32" i="1"/>
  <c r="TV33" i="1"/>
  <c r="TX33" i="1"/>
  <c r="TY33" i="1"/>
  <c r="TV34" i="1"/>
  <c r="TX34" i="1"/>
  <c r="TY34" i="1"/>
  <c r="TV35" i="1"/>
  <c r="TX35" i="1"/>
  <c r="TY35" i="1"/>
  <c r="TV36" i="1"/>
  <c r="TX36" i="1"/>
  <c r="TY36" i="1"/>
  <c r="TV37" i="1"/>
  <c r="TX37" i="1"/>
  <c r="TY37" i="1"/>
  <c r="TV39" i="1"/>
  <c r="TX39" i="1"/>
  <c r="TY39" i="1"/>
  <c r="TV40" i="1"/>
  <c r="TX40" i="1"/>
  <c r="TX38" i="1" s="1"/>
  <c r="TY40" i="1"/>
  <c r="TV41" i="1"/>
  <c r="TX41" i="1"/>
  <c r="TV42" i="1"/>
  <c r="TX42" i="1"/>
  <c r="TY42" i="1"/>
  <c r="TV43" i="1"/>
  <c r="TX43" i="1"/>
  <c r="TY43" i="1"/>
  <c r="QP6" i="1"/>
  <c r="QO6" i="1"/>
  <c r="QO44" i="1" s="1"/>
  <c r="QP38" i="1"/>
  <c r="QO38" i="1"/>
  <c r="RD38" i="1"/>
  <c r="RD6" i="1"/>
  <c r="RD44" i="1" s="1"/>
  <c r="RT6" i="1"/>
  <c r="RS6" i="1"/>
  <c r="RT38" i="1"/>
  <c r="RS38" i="1"/>
  <c r="IM8" i="1"/>
  <c r="IN8" i="1"/>
  <c r="IO8" i="1"/>
  <c r="IP8" i="1"/>
  <c r="IM9" i="1"/>
  <c r="IN9" i="1"/>
  <c r="IO9" i="1"/>
  <c r="IP9" i="1"/>
  <c r="IM10" i="1"/>
  <c r="IN10" i="1"/>
  <c r="IO10" i="1"/>
  <c r="IP10" i="1"/>
  <c r="IM11" i="1"/>
  <c r="IN11" i="1"/>
  <c r="IO11" i="1"/>
  <c r="IP11" i="1"/>
  <c r="IM12" i="1"/>
  <c r="IN12" i="1"/>
  <c r="IO12" i="1"/>
  <c r="IP12" i="1"/>
  <c r="IM13" i="1"/>
  <c r="IN13" i="1"/>
  <c r="IO13" i="1"/>
  <c r="IP13" i="1"/>
  <c r="IM14" i="1"/>
  <c r="IN14" i="1"/>
  <c r="IO14" i="1"/>
  <c r="IP14" i="1"/>
  <c r="IM15" i="1"/>
  <c r="IN15" i="1"/>
  <c r="IO15" i="1"/>
  <c r="TX15" i="1" s="1"/>
  <c r="IP15" i="1"/>
  <c r="IM16" i="1"/>
  <c r="IN16" i="1"/>
  <c r="IO16" i="1"/>
  <c r="IP16" i="1"/>
  <c r="IM17" i="1"/>
  <c r="IN17" i="1"/>
  <c r="IO17" i="1"/>
  <c r="IP17" i="1"/>
  <c r="IM18" i="1"/>
  <c r="IN18" i="1"/>
  <c r="IO18" i="1"/>
  <c r="IP18" i="1"/>
  <c r="IM19" i="1"/>
  <c r="IN19" i="1"/>
  <c r="IO19" i="1"/>
  <c r="IP19" i="1"/>
  <c r="IM20" i="1"/>
  <c r="IN20" i="1"/>
  <c r="IO20" i="1"/>
  <c r="IP20" i="1"/>
  <c r="IM21" i="1"/>
  <c r="IN21" i="1"/>
  <c r="IO21" i="1"/>
  <c r="IP21" i="1"/>
  <c r="IM22" i="1"/>
  <c r="IN22" i="1"/>
  <c r="IO22" i="1"/>
  <c r="IP22" i="1"/>
  <c r="IM23" i="1"/>
  <c r="IN23" i="1"/>
  <c r="IO23" i="1"/>
  <c r="IP23" i="1"/>
  <c r="IM24" i="1"/>
  <c r="IN24" i="1"/>
  <c r="IO24" i="1"/>
  <c r="IP24" i="1"/>
  <c r="IM25" i="1"/>
  <c r="IN25" i="1"/>
  <c r="IO25" i="1"/>
  <c r="IP25" i="1"/>
  <c r="IM26" i="1"/>
  <c r="IN26" i="1"/>
  <c r="IO26" i="1"/>
  <c r="IP26" i="1"/>
  <c r="IM27" i="1"/>
  <c r="IN27" i="1"/>
  <c r="IO27" i="1"/>
  <c r="IP27" i="1"/>
  <c r="IM28" i="1"/>
  <c r="IN28" i="1"/>
  <c r="IO28" i="1"/>
  <c r="IP28" i="1"/>
  <c r="IM29" i="1"/>
  <c r="IN29" i="1"/>
  <c r="IO29" i="1"/>
  <c r="IP29" i="1"/>
  <c r="IM30" i="1"/>
  <c r="IN30" i="1"/>
  <c r="IO30" i="1"/>
  <c r="IP30" i="1"/>
  <c r="IM31" i="1"/>
  <c r="IN31" i="1"/>
  <c r="IO31" i="1"/>
  <c r="IP31" i="1"/>
  <c r="IM32" i="1"/>
  <c r="IN32" i="1"/>
  <c r="IO32" i="1"/>
  <c r="IP32" i="1"/>
  <c r="IM33" i="1"/>
  <c r="IN33" i="1"/>
  <c r="IO33" i="1"/>
  <c r="IP33" i="1"/>
  <c r="IM34" i="1"/>
  <c r="IN34" i="1"/>
  <c r="IO34" i="1"/>
  <c r="IP34" i="1"/>
  <c r="IM35" i="1"/>
  <c r="IN35" i="1"/>
  <c r="IO35" i="1"/>
  <c r="IP35" i="1"/>
  <c r="IM36" i="1"/>
  <c r="IN36" i="1"/>
  <c r="IO36" i="1"/>
  <c r="IP36" i="1"/>
  <c r="IM37" i="1"/>
  <c r="IN37" i="1"/>
  <c r="IO37" i="1"/>
  <c r="IP37" i="1"/>
  <c r="IM39" i="1"/>
  <c r="IN39" i="1"/>
  <c r="IO39" i="1"/>
  <c r="IP39" i="1"/>
  <c r="IM40" i="1"/>
  <c r="IN40" i="1"/>
  <c r="IO40" i="1"/>
  <c r="IP40" i="1"/>
  <c r="IM41" i="1"/>
  <c r="IN41" i="1"/>
  <c r="IO41" i="1"/>
  <c r="IP41" i="1"/>
  <c r="TY41" i="1" s="1"/>
  <c r="TY38" i="1" s="1"/>
  <c r="IM42" i="1"/>
  <c r="IN42" i="1"/>
  <c r="IO42" i="1"/>
  <c r="IP42" i="1"/>
  <c r="IM43" i="1"/>
  <c r="IN43" i="1"/>
  <c r="IO43" i="1"/>
  <c r="IP43" i="1"/>
  <c r="IN7" i="1"/>
  <c r="IO7" i="1"/>
  <c r="IP7" i="1"/>
  <c r="IM7" i="1"/>
  <c r="MJ6" i="1"/>
  <c r="MI6" i="1"/>
  <c r="MJ38" i="1"/>
  <c r="MI38" i="1"/>
  <c r="AF8" i="1"/>
  <c r="AG8" i="1"/>
  <c r="AH8" i="1"/>
  <c r="AF9" i="1"/>
  <c r="AG9" i="1"/>
  <c r="AH9" i="1"/>
  <c r="AF10" i="1"/>
  <c r="AG10" i="1"/>
  <c r="AH10" i="1"/>
  <c r="AF11" i="1"/>
  <c r="AG11" i="1"/>
  <c r="AH11" i="1"/>
  <c r="AI11" i="1"/>
  <c r="AF12" i="1"/>
  <c r="AG12" i="1"/>
  <c r="AH12" i="1"/>
  <c r="TX12" i="1" s="1"/>
  <c r="AI12" i="1"/>
  <c r="AF13" i="1"/>
  <c r="AG13" i="1"/>
  <c r="AH13" i="1"/>
  <c r="AI13" i="1"/>
  <c r="AF14" i="1"/>
  <c r="AG14" i="1"/>
  <c r="AH14" i="1"/>
  <c r="AI14" i="1"/>
  <c r="AF15" i="1"/>
  <c r="AG15" i="1"/>
  <c r="AH15" i="1"/>
  <c r="AI15" i="1"/>
  <c r="AF16" i="1"/>
  <c r="AG16" i="1"/>
  <c r="AH16" i="1"/>
  <c r="AI16" i="1"/>
  <c r="AF17" i="1"/>
  <c r="AG17" i="1"/>
  <c r="AH17" i="1"/>
  <c r="AI17" i="1"/>
  <c r="AF18" i="1"/>
  <c r="AG18" i="1"/>
  <c r="AF19" i="1"/>
  <c r="AG19" i="1"/>
  <c r="AH19" i="1"/>
  <c r="AI19" i="1"/>
  <c r="AF20" i="1"/>
  <c r="AG20" i="1"/>
  <c r="AH20" i="1"/>
  <c r="AI20" i="1"/>
  <c r="AF21" i="1"/>
  <c r="AG21" i="1"/>
  <c r="AH21" i="1"/>
  <c r="AI21" i="1"/>
  <c r="AF22" i="1"/>
  <c r="AG22" i="1"/>
  <c r="AH22" i="1"/>
  <c r="AI22" i="1"/>
  <c r="AF23" i="1"/>
  <c r="AG23" i="1"/>
  <c r="AH23" i="1"/>
  <c r="AI23" i="1"/>
  <c r="AF24" i="1"/>
  <c r="AG24" i="1"/>
  <c r="AH24" i="1"/>
  <c r="AI24" i="1"/>
  <c r="AF25" i="1"/>
  <c r="AG25" i="1"/>
  <c r="AH25" i="1"/>
  <c r="AI25" i="1"/>
  <c r="AF26" i="1"/>
  <c r="AG26" i="1"/>
  <c r="AH26" i="1"/>
  <c r="AI26" i="1"/>
  <c r="AF27" i="1"/>
  <c r="AG27" i="1"/>
  <c r="AH27" i="1"/>
  <c r="AI27" i="1"/>
  <c r="AF28" i="1"/>
  <c r="AG28" i="1"/>
  <c r="AH28" i="1"/>
  <c r="AI28" i="1"/>
  <c r="AF29" i="1"/>
  <c r="AG29" i="1"/>
  <c r="AH29" i="1"/>
  <c r="AI29" i="1"/>
  <c r="AF30" i="1"/>
  <c r="AG30" i="1"/>
  <c r="AH30" i="1"/>
  <c r="AI30" i="1"/>
  <c r="AF31" i="1"/>
  <c r="AG31" i="1"/>
  <c r="AH31" i="1"/>
  <c r="AI31" i="1"/>
  <c r="AF32" i="1"/>
  <c r="AG32" i="1"/>
  <c r="AH32" i="1"/>
  <c r="AI32" i="1"/>
  <c r="AF33" i="1"/>
  <c r="AG33" i="1"/>
  <c r="AH33" i="1"/>
  <c r="AI33" i="1"/>
  <c r="AF34" i="1"/>
  <c r="AG34" i="1"/>
  <c r="AH34" i="1"/>
  <c r="AI34" i="1"/>
  <c r="AF35" i="1"/>
  <c r="AG35" i="1"/>
  <c r="AH35" i="1"/>
  <c r="AI35" i="1"/>
  <c r="AF36" i="1"/>
  <c r="AG36" i="1"/>
  <c r="AH36" i="1"/>
  <c r="AF37" i="1"/>
  <c r="AG37" i="1"/>
  <c r="AF39" i="1"/>
  <c r="AG39" i="1"/>
  <c r="AF40" i="1"/>
  <c r="AG40" i="1"/>
  <c r="AH40" i="1"/>
  <c r="AF41" i="1"/>
  <c r="AG41" i="1"/>
  <c r="AF42" i="1"/>
  <c r="AG42" i="1"/>
  <c r="AH42" i="1"/>
  <c r="AF43" i="1"/>
  <c r="AG43" i="1"/>
  <c r="AH43" i="1"/>
  <c r="AI43" i="1"/>
  <c r="AG7" i="1"/>
  <c r="AH7" i="1"/>
  <c r="AF7" i="1"/>
  <c r="ER38" i="1"/>
  <c r="ES38" i="1"/>
  <c r="ET38" i="1"/>
  <c r="EQ38" i="1"/>
  <c r="ER6" i="1"/>
  <c r="ES6" i="1"/>
  <c r="ET6" i="1"/>
  <c r="EQ6" i="1"/>
  <c r="HE38" i="1"/>
  <c r="HF38" i="1"/>
  <c r="HG38" i="1"/>
  <c r="HD38" i="1"/>
  <c r="HE6" i="1"/>
  <c r="HF6" i="1"/>
  <c r="HG6" i="1"/>
  <c r="HD6" i="1"/>
  <c r="HE44" i="1"/>
  <c r="R6" i="1"/>
  <c r="Q6" i="1"/>
  <c r="R38" i="1"/>
  <c r="Q38" i="1"/>
  <c r="SS6" i="1"/>
  <c r="SR6" i="1"/>
  <c r="SS38" i="1"/>
  <c r="SR38" i="1"/>
  <c r="PL38" i="1"/>
  <c r="PK38" i="1"/>
  <c r="PL6" i="1"/>
  <c r="PK6" i="1"/>
  <c r="TM6" i="1"/>
  <c r="TL6" i="1"/>
  <c r="TM38" i="1"/>
  <c r="TL38" i="1"/>
  <c r="PV38" i="1"/>
  <c r="PU38" i="1"/>
  <c r="PV6" i="1"/>
  <c r="PU6" i="1"/>
  <c r="TR6" i="1"/>
  <c r="TQ6" i="1"/>
  <c r="TR38" i="1"/>
  <c r="TQ38" i="1"/>
  <c r="TQ44" i="1" s="1"/>
  <c r="TG6" i="1"/>
  <c r="TG38" i="1"/>
  <c r="TC6" i="1"/>
  <c r="TB6" i="1"/>
  <c r="TC38" i="1"/>
  <c r="TB38" i="1"/>
  <c r="TB44" i="1" s="1"/>
  <c r="SX6" i="1"/>
  <c r="SW6" i="1"/>
  <c r="SX38" i="1"/>
  <c r="SW38" i="1"/>
  <c r="SN6" i="1"/>
  <c r="SM6" i="1"/>
  <c r="SN38" i="1"/>
  <c r="SM38" i="1"/>
  <c r="SI6" i="1"/>
  <c r="SH6" i="1"/>
  <c r="SI38" i="1"/>
  <c r="SH38" i="1"/>
  <c r="SD38" i="1"/>
  <c r="SE38" i="1"/>
  <c r="SF38" i="1"/>
  <c r="SC38" i="1"/>
  <c r="SD6" i="1"/>
  <c r="SE6" i="1"/>
  <c r="SF6" i="1"/>
  <c r="SC6" i="1"/>
  <c r="SD44" i="1"/>
  <c r="RY6" i="1"/>
  <c r="RX6" i="1"/>
  <c r="RY38" i="1"/>
  <c r="RX38" i="1"/>
  <c r="RO6" i="1"/>
  <c r="RN6" i="1"/>
  <c r="RO38" i="1"/>
  <c r="RN38" i="1"/>
  <c r="RJ6" i="1"/>
  <c r="RI6" i="1"/>
  <c r="RJ38" i="1"/>
  <c r="RI38" i="1"/>
  <c r="RI44" i="1" s="1"/>
  <c r="QZ6" i="1"/>
  <c r="QY6" i="1"/>
  <c r="QZ38" i="1"/>
  <c r="QY38" i="1"/>
  <c r="QY44" i="1" s="1"/>
  <c r="QU38" i="1"/>
  <c r="QT38" i="1"/>
  <c r="QU6" i="1"/>
  <c r="QT6" i="1"/>
  <c r="QK38" i="1"/>
  <c r="QJ38" i="1"/>
  <c r="QK6" i="1"/>
  <c r="QJ6" i="1"/>
  <c r="QA6" i="1"/>
  <c r="PZ6" i="1"/>
  <c r="QA38" i="1"/>
  <c r="PZ38" i="1"/>
  <c r="QF38" i="1"/>
  <c r="QE38" i="1"/>
  <c r="QF6" i="1"/>
  <c r="QE6" i="1"/>
  <c r="PQ38" i="1"/>
  <c r="PP38" i="1"/>
  <c r="PQ6" i="1"/>
  <c r="PQ44" i="1" s="1"/>
  <c r="PP6" i="1"/>
  <c r="PG38" i="1"/>
  <c r="PF38" i="1"/>
  <c r="PG6" i="1"/>
  <c r="PG44" i="1" s="1"/>
  <c r="PF6" i="1"/>
  <c r="PB6" i="1"/>
  <c r="PA6" i="1"/>
  <c r="PB38" i="1"/>
  <c r="PA38" i="1"/>
  <c r="OW38" i="1"/>
  <c r="OV38" i="1"/>
  <c r="OW6" i="1"/>
  <c r="OV6" i="1"/>
  <c r="OR38" i="1"/>
  <c r="OS38" i="1"/>
  <c r="OT38" i="1"/>
  <c r="OQ38" i="1"/>
  <c r="OR6" i="1"/>
  <c r="OS6" i="1"/>
  <c r="OT6" i="1"/>
  <c r="OT44" i="1" s="1"/>
  <c r="OQ6" i="1"/>
  <c r="OQ44" i="1" s="1"/>
  <c r="OM38" i="1"/>
  <c r="OM6" i="1"/>
  <c r="OL6" i="1"/>
  <c r="OL44" i="1" s="1"/>
  <c r="OL38" i="1"/>
  <c r="OH38" i="1"/>
  <c r="OG38" i="1"/>
  <c r="OH6" i="1"/>
  <c r="OG6" i="1"/>
  <c r="OC38" i="1"/>
  <c r="OB38" i="1"/>
  <c r="OC6" i="1"/>
  <c r="OB6" i="1"/>
  <c r="NX38" i="1"/>
  <c r="NX44" i="1" s="1"/>
  <c r="NW38" i="1"/>
  <c r="NW6" i="1"/>
  <c r="ND38" i="1"/>
  <c r="NE38" i="1"/>
  <c r="NF38" i="1"/>
  <c r="NC38" i="1"/>
  <c r="ND6" i="1"/>
  <c r="NE6" i="1"/>
  <c r="NE44" i="1" s="1"/>
  <c r="NF6" i="1"/>
  <c r="NF44" i="1" s="1"/>
  <c r="NC6" i="1"/>
  <c r="NC44" i="1" s="1"/>
  <c r="JW6" i="1"/>
  <c r="JV6" i="1"/>
  <c r="JW38" i="1"/>
  <c r="JV38" i="1"/>
  <c r="MY6" i="1"/>
  <c r="MX6" i="1"/>
  <c r="MY38" i="1"/>
  <c r="MX38" i="1"/>
  <c r="LZ38" i="1"/>
  <c r="LY38" i="1"/>
  <c r="LZ6" i="1"/>
  <c r="LY6" i="1"/>
  <c r="IX38" i="1"/>
  <c r="IW38" i="1"/>
  <c r="IX6" i="1"/>
  <c r="IW6" i="1"/>
  <c r="KB38" i="1"/>
  <c r="KA38" i="1"/>
  <c r="KB6" i="1"/>
  <c r="KA6" i="1"/>
  <c r="MO6" i="1"/>
  <c r="MN6" i="1"/>
  <c r="MO38" i="1"/>
  <c r="MN38" i="1"/>
  <c r="JC38" i="1"/>
  <c r="JB38" i="1"/>
  <c r="JC6" i="1"/>
  <c r="JB6" i="1"/>
  <c r="KL38" i="1"/>
  <c r="KK38" i="1"/>
  <c r="KL6" i="1"/>
  <c r="KK6" i="1"/>
  <c r="NN38" i="1"/>
  <c r="NM38" i="1"/>
  <c r="NN6" i="1"/>
  <c r="NM6" i="1"/>
  <c r="IS6" i="1"/>
  <c r="IR6" i="1"/>
  <c r="IS38" i="1"/>
  <c r="IR38" i="1"/>
  <c r="NI38" i="1"/>
  <c r="NH38" i="1"/>
  <c r="NI6" i="1"/>
  <c r="NH6" i="1"/>
  <c r="MT38" i="1"/>
  <c r="MS38" i="1"/>
  <c r="MT6" i="1"/>
  <c r="MS6" i="1"/>
  <c r="JQ38" i="1"/>
  <c r="JR6" i="1"/>
  <c r="JR38" i="1"/>
  <c r="JQ6" i="1"/>
  <c r="JH38" i="1"/>
  <c r="JG38" i="1"/>
  <c r="JH6" i="1"/>
  <c r="JG6" i="1"/>
  <c r="JL38" i="1"/>
  <c r="JM38" i="1"/>
  <c r="JM6" i="1"/>
  <c r="JL6" i="1"/>
  <c r="ME38" i="1"/>
  <c r="ME44" i="1" s="1"/>
  <c r="MD38" i="1"/>
  <c r="ME6" i="1"/>
  <c r="MD6" i="1"/>
  <c r="KG38" i="1"/>
  <c r="KF38" i="1"/>
  <c r="KG6" i="1"/>
  <c r="KF6" i="1"/>
  <c r="LU38" i="1"/>
  <c r="LT38" i="1"/>
  <c r="LU6" i="1"/>
  <c r="LT6" i="1"/>
  <c r="KV38" i="1"/>
  <c r="KU38" i="1"/>
  <c r="KV6" i="1"/>
  <c r="KU6" i="1"/>
  <c r="LP38" i="1"/>
  <c r="LO38" i="1"/>
  <c r="LP6" i="1"/>
  <c r="LO6" i="1"/>
  <c r="TY6" i="1" l="1"/>
  <c r="TY44" i="1" s="1"/>
  <c r="QK44" i="1"/>
  <c r="TV38" i="1"/>
  <c r="TV6" i="1"/>
  <c r="QF44" i="1"/>
  <c r="QA44" i="1"/>
  <c r="QZ44" i="1"/>
  <c r="MJ44" i="1"/>
  <c r="PB44" i="1"/>
  <c r="R44" i="1"/>
  <c r="RY44" i="1"/>
  <c r="TC44" i="1"/>
  <c r="OW44" i="1"/>
  <c r="TR44" i="1"/>
  <c r="PV44" i="1"/>
  <c r="JW44" i="1"/>
  <c r="MY44" i="1"/>
  <c r="TX6" i="1"/>
  <c r="TX44" i="1" s="1"/>
  <c r="MT44" i="1"/>
  <c r="JR44" i="1"/>
  <c r="JH44" i="1"/>
  <c r="KG44" i="1"/>
  <c r="LU44" i="1"/>
  <c r="NI44" i="1"/>
  <c r="KL44" i="1"/>
  <c r="JC44" i="1"/>
  <c r="KB44" i="1"/>
  <c r="IX44" i="1"/>
  <c r="PA44" i="1"/>
  <c r="PF44" i="1"/>
  <c r="QU44" i="1"/>
  <c r="SI44" i="1"/>
  <c r="TL44" i="1"/>
  <c r="QP44" i="1"/>
  <c r="AG6" i="1"/>
  <c r="IO38" i="1"/>
  <c r="OC44" i="1"/>
  <c r="SH44" i="1"/>
  <c r="SM44" i="1"/>
  <c r="TM44" i="1"/>
  <c r="SS44" i="1"/>
  <c r="AG38" i="1"/>
  <c r="JL44" i="1"/>
  <c r="NN44" i="1"/>
  <c r="OH44" i="1"/>
  <c r="LP44" i="1"/>
  <c r="KV44" i="1"/>
  <c r="JM44" i="1"/>
  <c r="MO44" i="1"/>
  <c r="QE44" i="1"/>
  <c r="TG44" i="1"/>
  <c r="IM38" i="1"/>
  <c r="QJ44" i="1"/>
  <c r="SF44" i="1"/>
  <c r="IP38" i="1"/>
  <c r="IS44" i="1"/>
  <c r="LZ44" i="1"/>
  <c r="OV44" i="1"/>
  <c r="RJ44" i="1"/>
  <c r="RO44" i="1"/>
  <c r="SN44" i="1"/>
  <c r="SX44" i="1"/>
  <c r="PL44" i="1"/>
  <c r="AF38" i="1"/>
  <c r="IN38" i="1"/>
  <c r="RT44" i="1"/>
  <c r="RS44" i="1"/>
  <c r="OM44" i="1"/>
  <c r="SR44" i="1"/>
  <c r="SE44" i="1"/>
  <c r="IR44" i="1"/>
  <c r="ND44" i="1"/>
  <c r="RN44" i="1"/>
  <c r="MI44" i="1"/>
  <c r="SC44" i="1"/>
  <c r="ET44" i="1"/>
  <c r="ES44" i="1"/>
  <c r="ER44" i="1"/>
  <c r="EQ44" i="1"/>
  <c r="HG44" i="1"/>
  <c r="HF44" i="1"/>
  <c r="HD44" i="1"/>
  <c r="AF6" i="1"/>
  <c r="Q44" i="1"/>
  <c r="PK44" i="1"/>
  <c r="PU44" i="1"/>
  <c r="SW44" i="1"/>
  <c r="RX44" i="1"/>
  <c r="QT44" i="1"/>
  <c r="PZ44" i="1"/>
  <c r="PP44" i="1"/>
  <c r="OS44" i="1"/>
  <c r="OR44" i="1"/>
  <c r="OG44" i="1"/>
  <c r="OB44" i="1"/>
  <c r="NW44" i="1"/>
  <c r="IM6" i="1"/>
  <c r="JV44" i="1"/>
  <c r="MX44" i="1"/>
  <c r="LY44" i="1"/>
  <c r="IW44" i="1"/>
  <c r="KA44" i="1"/>
  <c r="MN44" i="1"/>
  <c r="JB44" i="1"/>
  <c r="KK44" i="1"/>
  <c r="NM44" i="1"/>
  <c r="NH44" i="1"/>
  <c r="MS44" i="1"/>
  <c r="JQ44" i="1"/>
  <c r="JG44" i="1"/>
  <c r="MD44" i="1"/>
  <c r="KF44" i="1"/>
  <c r="LT44" i="1"/>
  <c r="KU44" i="1"/>
  <c r="LO44" i="1"/>
  <c r="LE38" i="1"/>
  <c r="LF6" i="1"/>
  <c r="LE6" i="1"/>
  <c r="LA6" i="1"/>
  <c r="KZ6" i="1"/>
  <c r="LA38" i="1"/>
  <c r="KZ38" i="1"/>
  <c r="LK38" i="1"/>
  <c r="LJ38" i="1"/>
  <c r="LK6" i="1"/>
  <c r="LJ6" i="1"/>
  <c r="KQ38" i="1"/>
  <c r="KP38" i="1"/>
  <c r="KQ6" i="1"/>
  <c r="KP6" i="1"/>
  <c r="GA38" i="1"/>
  <c r="FZ38" i="1"/>
  <c r="GA6" i="1"/>
  <c r="FZ6" i="1"/>
  <c r="HO6" i="1"/>
  <c r="HN6" i="1"/>
  <c r="HO38" i="1"/>
  <c r="HN38" i="1"/>
  <c r="FB38" i="1"/>
  <c r="FA38" i="1"/>
  <c r="EW38" i="1"/>
  <c r="EV38" i="1"/>
  <c r="EM38" i="1"/>
  <c r="EL38" i="1"/>
  <c r="FB6" i="1"/>
  <c r="FA6" i="1"/>
  <c r="EW6" i="1"/>
  <c r="EV6" i="1"/>
  <c r="EM6" i="1"/>
  <c r="EL6" i="1"/>
  <c r="ED38" i="1"/>
  <c r="EC38" i="1"/>
  <c r="EC44" i="1" s="1"/>
  <c r="EB38" i="1"/>
  <c r="DX38" i="1"/>
  <c r="DW38" i="1"/>
  <c r="EC6" i="1"/>
  <c r="EB6" i="1"/>
  <c r="DX6" i="1"/>
  <c r="DW6" i="1"/>
  <c r="DN38" i="1"/>
  <c r="DM38" i="1"/>
  <c r="DN6" i="1"/>
  <c r="DM6" i="1"/>
  <c r="CY38" i="1"/>
  <c r="CX38" i="1"/>
  <c r="CY6" i="1"/>
  <c r="CX6" i="1"/>
  <c r="CT6" i="1"/>
  <c r="CS6" i="1"/>
  <c r="CT38" i="1"/>
  <c r="CS38" i="1"/>
  <c r="BP38" i="1"/>
  <c r="BO38" i="1"/>
  <c r="BP6" i="1"/>
  <c r="BO6" i="1"/>
  <c r="BK38" i="1"/>
  <c r="BJ38" i="1"/>
  <c r="BK6" i="1"/>
  <c r="BJ6" i="1"/>
  <c r="GU38" i="1"/>
  <c r="GT38" i="1"/>
  <c r="GU6" i="1"/>
  <c r="GT6" i="1"/>
  <c r="GY6" i="1"/>
  <c r="GY38" i="1"/>
  <c r="FV38" i="1"/>
  <c r="FU38" i="1"/>
  <c r="FV6" i="1"/>
  <c r="FU6" i="1"/>
  <c r="CJ38" i="1"/>
  <c r="CI38" i="1"/>
  <c r="CJ6" i="1"/>
  <c r="CI6" i="1"/>
  <c r="DD44" i="1"/>
  <c r="DI38" i="1"/>
  <c r="DH38" i="1"/>
  <c r="DD38" i="1"/>
  <c r="DC38" i="1"/>
  <c r="DI6" i="1"/>
  <c r="DH6" i="1"/>
  <c r="DH44" i="1" s="1"/>
  <c r="DD6" i="1"/>
  <c r="DC6" i="1"/>
  <c r="DC44" i="1" s="1"/>
  <c r="FQ38" i="1"/>
  <c r="FP38" i="1"/>
  <c r="FQ6" i="1"/>
  <c r="FP6" i="1"/>
  <c r="II38" i="1"/>
  <c r="IH38" i="1"/>
  <c r="II6" i="1"/>
  <c r="IH6" i="1"/>
  <c r="CO6" i="1"/>
  <c r="CN6" i="1"/>
  <c r="CO38" i="1"/>
  <c r="CN38" i="1"/>
  <c r="CE6" i="1"/>
  <c r="CD6" i="1"/>
  <c r="CE38" i="1"/>
  <c r="CD38" i="1"/>
  <c r="BZ38" i="1"/>
  <c r="BY38" i="1"/>
  <c r="BZ6" i="1"/>
  <c r="BY6" i="1"/>
  <c r="BF38" i="1"/>
  <c r="BE38" i="1"/>
  <c r="BF6" i="1"/>
  <c r="BE6" i="1"/>
  <c r="HY38" i="1"/>
  <c r="HY44" i="1" s="1"/>
  <c r="HX38" i="1"/>
  <c r="HY6" i="1"/>
  <c r="HX6" i="1"/>
  <c r="ID38" i="1"/>
  <c r="IC38" i="1"/>
  <c r="ID6" i="1"/>
  <c r="IC6" i="1"/>
  <c r="FG38" i="1"/>
  <c r="FF38" i="1"/>
  <c r="FG6" i="1"/>
  <c r="FF6" i="1"/>
  <c r="FK6" i="1"/>
  <c r="FK38" i="1"/>
  <c r="FL38" i="1"/>
  <c r="FL6" i="1"/>
  <c r="HT6" i="1"/>
  <c r="HT38" i="1"/>
  <c r="DS38" i="1"/>
  <c r="DR38" i="1"/>
  <c r="DS6" i="1"/>
  <c r="DR6" i="1"/>
  <c r="GF38" i="1"/>
  <c r="GE38" i="1"/>
  <c r="GF6" i="1"/>
  <c r="GE6" i="1"/>
  <c r="GK38" i="1"/>
  <c r="GJ38" i="1"/>
  <c r="GJ44" i="1" s="1"/>
  <c r="GK6" i="1"/>
  <c r="GJ6" i="1"/>
  <c r="TV44" i="1" l="1"/>
  <c r="FG44" i="1"/>
  <c r="EM44" i="1"/>
  <c r="GA44" i="1"/>
  <c r="LF44" i="1"/>
  <c r="LK44" i="1"/>
  <c r="BF44" i="1"/>
  <c r="ID44" i="1"/>
  <c r="HT44" i="1"/>
  <c r="GF44" i="1"/>
  <c r="FV44" i="1"/>
  <c r="BK44" i="1"/>
  <c r="HX44" i="1"/>
  <c r="CE44" i="1"/>
  <c r="CO44" i="1"/>
  <c r="DX44" i="1"/>
  <c r="EB44" i="1"/>
  <c r="DS44" i="1"/>
  <c r="CN44" i="1"/>
  <c r="CJ44" i="1"/>
  <c r="GU44" i="1"/>
  <c r="FL44" i="1"/>
  <c r="CY44" i="1"/>
  <c r="DN44" i="1"/>
  <c r="FB44" i="1"/>
  <c r="EW44" i="1"/>
  <c r="BZ44" i="1"/>
  <c r="II44" i="1"/>
  <c r="FQ44" i="1"/>
  <c r="DI44" i="1"/>
  <c r="BO44" i="1"/>
  <c r="EV44" i="1"/>
  <c r="FA44" i="1"/>
  <c r="HN44" i="1"/>
  <c r="BP44" i="1"/>
  <c r="IN6" i="1"/>
  <c r="IN44" i="1" s="1"/>
  <c r="FZ44" i="1"/>
  <c r="GK44" i="1"/>
  <c r="HO44" i="1"/>
  <c r="LA44" i="1"/>
  <c r="DW44" i="1"/>
  <c r="DM44" i="1"/>
  <c r="EL44" i="1"/>
  <c r="GT44" i="1"/>
  <c r="CS44" i="1"/>
  <c r="CX44" i="1"/>
  <c r="BJ44" i="1"/>
  <c r="AF44" i="1"/>
  <c r="IM44" i="1"/>
  <c r="LE44" i="1"/>
  <c r="KZ44" i="1"/>
  <c r="LJ44" i="1"/>
  <c r="KQ44" i="1"/>
  <c r="KP44" i="1"/>
  <c r="CT44" i="1"/>
  <c r="GY44" i="1"/>
  <c r="FU44" i="1"/>
  <c r="CI44" i="1"/>
  <c r="FP44" i="1"/>
  <c r="IH44" i="1"/>
  <c r="CD44" i="1"/>
  <c r="BY44" i="1"/>
  <c r="BE44" i="1"/>
  <c r="IC44" i="1"/>
  <c r="FF44" i="1"/>
  <c r="FK44" i="1"/>
  <c r="DR44" i="1"/>
  <c r="GE44" i="1"/>
  <c r="GP6" i="1"/>
  <c r="GO6" i="1"/>
  <c r="GP38" i="1"/>
  <c r="GO38" i="1"/>
  <c r="BU38" i="1"/>
  <c r="BT38" i="1"/>
  <c r="BU6" i="1"/>
  <c r="BT6" i="1"/>
  <c r="AV38" i="1"/>
  <c r="AW38" i="1"/>
  <c r="AX38" i="1"/>
  <c r="AU38" i="1"/>
  <c r="AV6" i="1"/>
  <c r="AW6" i="1"/>
  <c r="AW44" i="1" s="1"/>
  <c r="AX6" i="1"/>
  <c r="AX44" i="1" s="1"/>
  <c r="AU6" i="1"/>
  <c r="AU44" i="1" s="1"/>
  <c r="BA6" i="1"/>
  <c r="AZ6" i="1"/>
  <c r="BA38" i="1"/>
  <c r="AZ38" i="1"/>
  <c r="AQ38" i="1"/>
  <c r="AP38" i="1"/>
  <c r="AQ6" i="1"/>
  <c r="AP6" i="1"/>
  <c r="AK38" i="1"/>
  <c r="AL6" i="1"/>
  <c r="AK6" i="1"/>
  <c r="W38" i="1"/>
  <c r="V38" i="1"/>
  <c r="W6" i="1"/>
  <c r="V6" i="1"/>
  <c r="AB38" i="1"/>
  <c r="AA38" i="1"/>
  <c r="AA6" i="1"/>
  <c r="AB6" i="1"/>
  <c r="HS38" i="1"/>
  <c r="HS6" i="1"/>
  <c r="HI38" i="1"/>
  <c r="HI6" i="1"/>
  <c r="HJ6" i="1"/>
  <c r="EH38" i="1"/>
  <c r="EG38" i="1"/>
  <c r="EH6" i="1"/>
  <c r="EG6" i="1"/>
  <c r="W44" i="1" l="1"/>
  <c r="GP44" i="1"/>
  <c r="BU44" i="1"/>
  <c r="AL44" i="1"/>
  <c r="AQ44" i="1"/>
  <c r="AV44" i="1"/>
  <c r="BA44" i="1"/>
  <c r="AB44" i="1"/>
  <c r="AZ44" i="1"/>
  <c r="GO44" i="1"/>
  <c r="BT44" i="1"/>
  <c r="AP44" i="1"/>
  <c r="AK44" i="1"/>
  <c r="V44" i="1"/>
  <c r="AA44" i="1"/>
  <c r="HS44" i="1"/>
  <c r="EG44" i="1"/>
  <c r="M38" i="1"/>
  <c r="L38" i="1"/>
  <c r="M6" i="1"/>
  <c r="L6" i="1"/>
  <c r="H38" i="1"/>
  <c r="G38" i="1"/>
  <c r="H6" i="1"/>
  <c r="G6" i="1"/>
  <c r="C7" i="1"/>
  <c r="TW7" i="1" s="1"/>
  <c r="C8" i="1"/>
  <c r="TW8" i="1" s="1"/>
  <c r="C9" i="1"/>
  <c r="TW9" i="1" s="1"/>
  <c r="C10" i="1"/>
  <c r="TW10" i="1" s="1"/>
  <c r="C11" i="1"/>
  <c r="TW11" i="1" s="1"/>
  <c r="C12" i="1"/>
  <c r="TW12" i="1" s="1"/>
  <c r="C13" i="1"/>
  <c r="TW13" i="1" s="1"/>
  <c r="C14" i="1"/>
  <c r="TW14" i="1" s="1"/>
  <c r="C15" i="1"/>
  <c r="TW15" i="1" s="1"/>
  <c r="C16" i="1"/>
  <c r="TW16" i="1" s="1"/>
  <c r="C17" i="1"/>
  <c r="TW17" i="1" s="1"/>
  <c r="C18" i="1"/>
  <c r="TW18" i="1" s="1"/>
  <c r="C19" i="1"/>
  <c r="TW19" i="1" s="1"/>
  <c r="C20" i="1"/>
  <c r="TW20" i="1" s="1"/>
  <c r="C21" i="1"/>
  <c r="TW21" i="1" s="1"/>
  <c r="C22" i="1"/>
  <c r="TW22" i="1" s="1"/>
  <c r="C23" i="1"/>
  <c r="TW23" i="1" s="1"/>
  <c r="C24" i="1"/>
  <c r="TW24" i="1" s="1"/>
  <c r="C25" i="1"/>
  <c r="TW25" i="1" s="1"/>
  <c r="C26" i="1"/>
  <c r="TW26" i="1" s="1"/>
  <c r="C27" i="1"/>
  <c r="TW27" i="1" s="1"/>
  <c r="C28" i="1"/>
  <c r="TW28" i="1" s="1"/>
  <c r="C29" i="1"/>
  <c r="TW29" i="1" s="1"/>
  <c r="C30" i="1"/>
  <c r="TW30" i="1" s="1"/>
  <c r="C31" i="1"/>
  <c r="TW31" i="1" s="1"/>
  <c r="C32" i="1"/>
  <c r="TW32" i="1" s="1"/>
  <c r="C33" i="1"/>
  <c r="TW33" i="1" s="1"/>
  <c r="C34" i="1"/>
  <c r="TW34" i="1" s="1"/>
  <c r="C35" i="1"/>
  <c r="TW35" i="1" s="1"/>
  <c r="C36" i="1"/>
  <c r="TW36" i="1" s="1"/>
  <c r="C37" i="1"/>
  <c r="TW37" i="1" s="1"/>
  <c r="C39" i="1"/>
  <c r="TW39" i="1" s="1"/>
  <c r="C40" i="1"/>
  <c r="TW40" i="1" s="1"/>
  <c r="C41" i="1"/>
  <c r="TW41" i="1" s="1"/>
  <c r="C42" i="1"/>
  <c r="TW42" i="1" s="1"/>
  <c r="C43" i="1"/>
  <c r="TW43" i="1" s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9" i="1"/>
  <c r="B40" i="1"/>
  <c r="B41" i="1"/>
  <c r="B42" i="1"/>
  <c r="B43" i="1"/>
  <c r="TW38" i="1" l="1"/>
  <c r="TW6" i="1"/>
  <c r="M44" i="1"/>
  <c r="H44" i="1"/>
  <c r="L44" i="1"/>
  <c r="C6" i="1"/>
  <c r="B38" i="1"/>
  <c r="C38" i="1"/>
  <c r="B6" i="1"/>
  <c r="G44" i="1"/>
  <c r="TW44" i="1" l="1"/>
  <c r="C44" i="1"/>
  <c r="B44" i="1"/>
  <c r="RW26" i="1" l="1"/>
  <c r="OF23" i="1"/>
  <c r="DG7" i="1"/>
  <c r="DG8" i="1"/>
  <c r="DG9" i="1"/>
  <c r="DG11" i="1"/>
  <c r="DG12" i="1"/>
  <c r="DG13" i="1"/>
  <c r="DG16" i="1"/>
  <c r="DG18" i="1"/>
  <c r="DG19" i="1"/>
  <c r="DG20" i="1"/>
  <c r="DG21" i="1"/>
  <c r="DG23" i="1"/>
  <c r="DG24" i="1"/>
  <c r="DG25" i="1"/>
  <c r="DG26" i="1"/>
  <c r="DG27" i="1"/>
  <c r="DG29" i="1"/>
  <c r="DG31" i="1"/>
  <c r="DG34" i="1"/>
  <c r="DG35" i="1"/>
  <c r="DG37" i="1"/>
  <c r="DG41" i="1"/>
  <c r="QD35" i="1" l="1"/>
  <c r="PX38" i="1"/>
  <c r="PY7" i="1"/>
  <c r="PY9" i="1"/>
  <c r="PY10" i="1"/>
  <c r="PY11" i="1"/>
  <c r="PY12" i="1"/>
  <c r="PY13" i="1"/>
  <c r="PY14" i="1"/>
  <c r="PY15" i="1"/>
  <c r="PY16" i="1"/>
  <c r="PY17" i="1"/>
  <c r="PY18" i="1"/>
  <c r="PY19" i="1"/>
  <c r="PY20" i="1"/>
  <c r="PY21" i="1"/>
  <c r="PY22" i="1"/>
  <c r="PY23" i="1"/>
  <c r="PY24" i="1"/>
  <c r="PY25" i="1"/>
  <c r="PY26" i="1"/>
  <c r="PY27" i="1"/>
  <c r="PY28" i="1"/>
  <c r="PY29" i="1"/>
  <c r="PY30" i="1"/>
  <c r="PY31" i="1"/>
  <c r="PY32" i="1"/>
  <c r="PY33" i="1"/>
  <c r="PY34" i="1"/>
  <c r="PY35" i="1"/>
  <c r="PY36" i="1"/>
  <c r="PY37" i="1"/>
  <c r="PY39" i="1"/>
  <c r="PY40" i="1"/>
  <c r="PY41" i="1"/>
  <c r="PY42" i="1"/>
  <c r="OY38" i="1"/>
  <c r="OZ7" i="1"/>
  <c r="OZ8" i="1"/>
  <c r="OZ9" i="1"/>
  <c r="OZ10" i="1"/>
  <c r="OZ11" i="1"/>
  <c r="OZ12" i="1"/>
  <c r="OZ13" i="1"/>
  <c r="OZ14" i="1"/>
  <c r="OZ15" i="1"/>
  <c r="OZ16" i="1"/>
  <c r="OZ17" i="1"/>
  <c r="OZ18" i="1"/>
  <c r="OZ19" i="1"/>
  <c r="OZ20" i="1"/>
  <c r="OZ21" i="1"/>
  <c r="OZ22" i="1"/>
  <c r="OZ23" i="1"/>
  <c r="OZ24" i="1"/>
  <c r="OZ25" i="1"/>
  <c r="OZ26" i="1"/>
  <c r="OZ27" i="1"/>
  <c r="OZ28" i="1"/>
  <c r="OZ29" i="1"/>
  <c r="OZ30" i="1"/>
  <c r="OZ31" i="1"/>
  <c r="OZ32" i="1"/>
  <c r="OZ33" i="1"/>
  <c r="OZ34" i="1"/>
  <c r="OZ35" i="1"/>
  <c r="OZ36" i="1"/>
  <c r="OZ37" i="1"/>
  <c r="OZ39" i="1"/>
  <c r="OZ40" i="1"/>
  <c r="OZ41" i="1"/>
  <c r="OZ42" i="1"/>
  <c r="NL8" i="1"/>
  <c r="NL9" i="1"/>
  <c r="NL10" i="1"/>
  <c r="NL11" i="1"/>
  <c r="NL12" i="1"/>
  <c r="NL13" i="1"/>
  <c r="NL14" i="1"/>
  <c r="NL15" i="1"/>
  <c r="NL16" i="1"/>
  <c r="NL17" i="1"/>
  <c r="NL18" i="1"/>
  <c r="NL19" i="1"/>
  <c r="NL20" i="1"/>
  <c r="NL21" i="1"/>
  <c r="NL22" i="1"/>
  <c r="NL23" i="1"/>
  <c r="NL24" i="1"/>
  <c r="NL25" i="1"/>
  <c r="NL26" i="1"/>
  <c r="NL27" i="1"/>
  <c r="NL28" i="1"/>
  <c r="NL29" i="1"/>
  <c r="NL30" i="1"/>
  <c r="NL31" i="1"/>
  <c r="NL32" i="1"/>
  <c r="NL33" i="1"/>
  <c r="NL34" i="1"/>
  <c r="NL35" i="1"/>
  <c r="NL36" i="1"/>
  <c r="NL37" i="1"/>
  <c r="NL39" i="1"/>
  <c r="NL40" i="1"/>
  <c r="NL41" i="1"/>
  <c r="NL42" i="1"/>
  <c r="NL7" i="1"/>
  <c r="NB12" i="1"/>
  <c r="NB16" i="1"/>
  <c r="NB17" i="1"/>
  <c r="NB20" i="1"/>
  <c r="NB21" i="1"/>
  <c r="NB22" i="1"/>
  <c r="NB25" i="1"/>
  <c r="NB34" i="1"/>
  <c r="NB37" i="1"/>
  <c r="LI12" i="1" l="1"/>
  <c r="LI16" i="1"/>
  <c r="LI17" i="1"/>
  <c r="LI20" i="1"/>
  <c r="LI21" i="1"/>
  <c r="LI22" i="1"/>
  <c r="LI25" i="1"/>
  <c r="LI34" i="1"/>
  <c r="LI37" i="1"/>
  <c r="LI41" i="1"/>
  <c r="KO8" i="1"/>
  <c r="KO10" i="1"/>
  <c r="KO11" i="1"/>
  <c r="KO15" i="1"/>
  <c r="KO17" i="1"/>
  <c r="KO18" i="1"/>
  <c r="KO20" i="1"/>
  <c r="KO21" i="1"/>
  <c r="KO23" i="1"/>
  <c r="KO24" i="1"/>
  <c r="KO29" i="1"/>
  <c r="KO34" i="1"/>
  <c r="KO35" i="1"/>
  <c r="KO36" i="1"/>
  <c r="KO39" i="1"/>
  <c r="KO40" i="1"/>
  <c r="KO41" i="1"/>
  <c r="KO42" i="1"/>
  <c r="GD39" i="1"/>
  <c r="GD40" i="1"/>
  <c r="GD41" i="1"/>
  <c r="GD42" i="1"/>
  <c r="CR42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9" i="1"/>
  <c r="CR40" i="1"/>
  <c r="CR41" i="1"/>
  <c r="BW38" i="1"/>
  <c r="CB38" i="1" l="1"/>
  <c r="TK34" i="1" l="1"/>
  <c r="TK35" i="1"/>
  <c r="TK36" i="1"/>
  <c r="TK23" i="1"/>
  <c r="TK26" i="1"/>
  <c r="TK27" i="1"/>
  <c r="TK9" i="1"/>
  <c r="TK10" i="1"/>
  <c r="TK11" i="1"/>
  <c r="TK14" i="1"/>
  <c r="TK18" i="1"/>
  <c r="TK19" i="1"/>
  <c r="TK33" i="1"/>
  <c r="TK37" i="1"/>
  <c r="TK41" i="1"/>
  <c r="QS7" i="1"/>
  <c r="QS9" i="1"/>
  <c r="QS11" i="1"/>
  <c r="QS13" i="1"/>
  <c r="QS14" i="1"/>
  <c r="QS19" i="1"/>
  <c r="QS21" i="1"/>
  <c r="QS22" i="1"/>
  <c r="QS26" i="1"/>
  <c r="QS27" i="1"/>
  <c r="QS29" i="1"/>
  <c r="QS35" i="1"/>
  <c r="QS36" i="1"/>
  <c r="QS39" i="1"/>
  <c r="QS40" i="1"/>
  <c r="QS41" i="1"/>
  <c r="QI15" i="1"/>
  <c r="QI26" i="1"/>
  <c r="QI35" i="1"/>
  <c r="JA7" i="1"/>
  <c r="JA18" i="1"/>
  <c r="JA21" i="1"/>
  <c r="JA23" i="1"/>
  <c r="JA28" i="1"/>
  <c r="JA37" i="1"/>
  <c r="JA41" i="1"/>
  <c r="TU17" i="1" l="1"/>
  <c r="SV29" i="1"/>
  <c r="SV40" i="1"/>
  <c r="TA23" i="1"/>
  <c r="TA37" i="1"/>
  <c r="SQ41" i="1"/>
  <c r="SL8" i="1"/>
  <c r="SL10" i="1"/>
  <c r="SL11" i="1"/>
  <c r="SL14" i="1"/>
  <c r="SL15" i="1"/>
  <c r="SL19" i="1"/>
  <c r="SL22" i="1"/>
  <c r="SL27" i="1"/>
  <c r="SL28" i="1"/>
  <c r="SL35" i="1"/>
  <c r="SL37" i="1"/>
  <c r="SK38" i="1"/>
  <c r="SO38" i="1"/>
  <c r="SP38" i="1"/>
  <c r="ST38" i="1"/>
  <c r="SU38" i="1"/>
  <c r="SV38" i="1" s="1"/>
  <c r="SY38" i="1"/>
  <c r="SZ38" i="1"/>
  <c r="SJ38" i="1"/>
  <c r="SK6" i="1"/>
  <c r="SO6" i="1"/>
  <c r="SP6" i="1"/>
  <c r="SP44" i="1" s="1"/>
  <c r="ST6" i="1"/>
  <c r="SU6" i="1"/>
  <c r="SU44" i="1" s="1"/>
  <c r="SY6" i="1"/>
  <c r="SZ6" i="1"/>
  <c r="SZ44" i="1" s="1"/>
  <c r="SJ6" i="1"/>
  <c r="TF27" i="1"/>
  <c r="TF41" i="1"/>
  <c r="SB12" i="1"/>
  <c r="SB15" i="1"/>
  <c r="SB24" i="1"/>
  <c r="SB41" i="1"/>
  <c r="RW7" i="1"/>
  <c r="RW9" i="1"/>
  <c r="RW11" i="1"/>
  <c r="RW13" i="1"/>
  <c r="RW14" i="1"/>
  <c r="RW19" i="1"/>
  <c r="RW22" i="1"/>
  <c r="RW27" i="1"/>
  <c r="RW29" i="1"/>
  <c r="RW35" i="1"/>
  <c r="RW36" i="1"/>
  <c r="RW39" i="1"/>
  <c r="RW40" i="1"/>
  <c r="RW41" i="1"/>
  <c r="RV6" i="1"/>
  <c r="RZ6" i="1"/>
  <c r="SA6" i="1"/>
  <c r="TD6" i="1"/>
  <c r="TE6" i="1"/>
  <c r="TF6" i="1" s="1"/>
  <c r="RU6" i="1"/>
  <c r="RV38" i="1"/>
  <c r="RZ38" i="1"/>
  <c r="SA38" i="1"/>
  <c r="TD38" i="1"/>
  <c r="TE38" i="1"/>
  <c r="RU38" i="1"/>
  <c r="RR33" i="1"/>
  <c r="RR35" i="1"/>
  <c r="RR24" i="1"/>
  <c r="RR21" i="1"/>
  <c r="RQ6" i="1"/>
  <c r="RQ38" i="1"/>
  <c r="RL38" i="1"/>
  <c r="RM41" i="1"/>
  <c r="RC15" i="1"/>
  <c r="QX15" i="1"/>
  <c r="QN15" i="1"/>
  <c r="QN21" i="1"/>
  <c r="QN24" i="1"/>
  <c r="QN33" i="1"/>
  <c r="QN35" i="1"/>
  <c r="QC6" i="1"/>
  <c r="QD15" i="1"/>
  <c r="QD41" i="1"/>
  <c r="QC38" i="1"/>
  <c r="PW38" i="1"/>
  <c r="PY38" i="1" s="1"/>
  <c r="PT29" i="1"/>
  <c r="PT33" i="1"/>
  <c r="PT34" i="1"/>
  <c r="PT35" i="1"/>
  <c r="PT26" i="1"/>
  <c r="PH38" i="1"/>
  <c r="OX6" i="1"/>
  <c r="OX38" i="1"/>
  <c r="OZ38" i="1" s="1"/>
  <c r="RW38" i="1" l="1"/>
  <c r="QC44" i="1"/>
  <c r="SK44" i="1"/>
  <c r="SL6" i="1"/>
  <c r="SB6" i="1"/>
  <c r="RV44" i="1"/>
  <c r="RW6" i="1"/>
  <c r="TF38" i="1"/>
  <c r="TD44" i="1"/>
  <c r="TA6" i="1"/>
  <c r="SY44" i="1"/>
  <c r="TA44" i="1" s="1"/>
  <c r="SV6" i="1"/>
  <c r="ST44" i="1"/>
  <c r="SV44" i="1" s="1"/>
  <c r="SQ38" i="1"/>
  <c r="SO44" i="1"/>
  <c r="SQ44" i="1" s="1"/>
  <c r="SJ44" i="1"/>
  <c r="SB38" i="1"/>
  <c r="TE44" i="1"/>
  <c r="RZ44" i="1"/>
  <c r="RU44" i="1"/>
  <c r="SA44" i="1"/>
  <c r="SB44" i="1" l="1"/>
  <c r="TF44" i="1"/>
  <c r="RW44" i="1"/>
  <c r="SL44" i="1"/>
  <c r="MC7" i="1"/>
  <c r="MC35" i="1"/>
  <c r="MC27" i="1"/>
  <c r="JF10" i="1"/>
  <c r="JF11" i="1"/>
  <c r="JF15" i="1"/>
  <c r="JF17" i="1"/>
  <c r="JF18" i="1"/>
  <c r="JF20" i="1"/>
  <c r="JF21" i="1"/>
  <c r="JF23" i="1"/>
  <c r="JF24" i="1"/>
  <c r="JF29" i="1"/>
  <c r="JF34" i="1"/>
  <c r="JF35" i="1"/>
  <c r="JF37" i="1"/>
  <c r="AM6" i="1" l="1"/>
  <c r="IL8" i="1"/>
  <c r="IL10" i="1"/>
  <c r="IL11" i="1"/>
  <c r="IL21" i="1"/>
  <c r="IL24" i="1"/>
  <c r="IL41" i="1"/>
  <c r="IG10" i="1"/>
  <c r="IG11" i="1"/>
  <c r="IG13" i="1"/>
  <c r="IG14" i="1"/>
  <c r="IG18" i="1"/>
  <c r="IG20" i="1"/>
  <c r="IG21" i="1"/>
  <c r="IG23" i="1"/>
  <c r="IG25" i="1"/>
  <c r="IG26" i="1"/>
  <c r="IG29" i="1"/>
  <c r="IG31" i="1"/>
  <c r="IG32" i="1"/>
  <c r="IG33" i="1"/>
  <c r="IG34" i="1"/>
  <c r="IG35" i="1"/>
  <c r="IG37" i="1"/>
  <c r="IG39" i="1"/>
  <c r="IG40" i="1"/>
  <c r="IG41" i="1"/>
  <c r="IB41" i="1" l="1"/>
  <c r="HW10" i="1"/>
  <c r="HW11" i="1"/>
  <c r="HW22" i="1"/>
  <c r="HW23" i="1"/>
  <c r="HW25" i="1"/>
  <c r="HW27" i="1"/>
  <c r="HW29" i="1"/>
  <c r="HW31" i="1"/>
  <c r="HW32" i="1"/>
  <c r="HW34" i="1"/>
  <c r="HW35" i="1"/>
  <c r="HW37" i="1"/>
  <c r="HU38" i="1"/>
  <c r="HM8" i="1"/>
  <c r="HM10" i="1"/>
  <c r="HM12" i="1"/>
  <c r="HM14" i="1"/>
  <c r="HM15" i="1"/>
  <c r="HM19" i="1"/>
  <c r="HM21" i="1"/>
  <c r="HM22" i="1"/>
  <c r="HM23" i="1"/>
  <c r="HM29" i="1"/>
  <c r="HM32" i="1"/>
  <c r="HM35" i="1"/>
  <c r="HM37" i="1"/>
  <c r="HR18" i="1"/>
  <c r="HC7" i="1"/>
  <c r="HC8" i="1"/>
  <c r="HC9" i="1"/>
  <c r="HC10" i="1"/>
  <c r="HC11" i="1"/>
  <c r="HC13" i="1"/>
  <c r="HC14" i="1"/>
  <c r="HC15" i="1"/>
  <c r="HC16" i="1"/>
  <c r="HC17" i="1"/>
  <c r="HC18" i="1"/>
  <c r="HC19" i="1"/>
  <c r="HC20" i="1"/>
  <c r="HC21" i="1"/>
  <c r="HC22" i="1"/>
  <c r="HC23" i="1"/>
  <c r="HC24" i="1"/>
  <c r="HC25" i="1"/>
  <c r="HC26" i="1"/>
  <c r="HC27" i="1"/>
  <c r="HC28" i="1"/>
  <c r="HC29" i="1"/>
  <c r="HC30" i="1"/>
  <c r="HC31" i="1"/>
  <c r="HC32" i="1"/>
  <c r="HC33" i="1"/>
  <c r="HC34" i="1"/>
  <c r="HC35" i="1"/>
  <c r="HC36" i="1"/>
  <c r="HC37" i="1"/>
  <c r="HC39" i="1"/>
  <c r="HC40" i="1"/>
  <c r="HC41" i="1"/>
  <c r="HC42" i="1"/>
  <c r="GS24" i="1"/>
  <c r="GS26" i="1"/>
  <c r="GN29" i="1"/>
  <c r="GN31" i="1"/>
  <c r="GN32" i="1"/>
  <c r="GN34" i="1"/>
  <c r="GN35" i="1"/>
  <c r="GN37" i="1"/>
  <c r="GN41" i="1"/>
  <c r="GN9" i="1"/>
  <c r="GN12" i="1"/>
  <c r="GN13" i="1"/>
  <c r="GN17" i="1"/>
  <c r="GN22" i="1"/>
  <c r="GN23" i="1"/>
  <c r="GN26" i="1"/>
  <c r="GI7" i="1" l="1"/>
  <c r="GI10" i="1"/>
  <c r="GI11" i="1"/>
  <c r="GI13" i="1"/>
  <c r="GI16" i="1"/>
  <c r="GI17" i="1"/>
  <c r="GI18" i="1"/>
  <c r="GI19" i="1"/>
  <c r="GI21" i="1"/>
  <c r="GI22" i="1"/>
  <c r="GI23" i="1"/>
  <c r="GI24" i="1"/>
  <c r="GI25" i="1"/>
  <c r="GI26" i="1"/>
  <c r="GI29" i="1"/>
  <c r="GI32" i="1"/>
  <c r="GI33" i="1"/>
  <c r="GI34" i="1"/>
  <c r="GI35" i="1"/>
  <c r="GI36" i="1"/>
  <c r="GI37" i="1"/>
  <c r="GD7" i="1"/>
  <c r="GD8" i="1"/>
  <c r="GD9" i="1"/>
  <c r="GD10" i="1"/>
  <c r="GD11" i="1"/>
  <c r="GD12" i="1"/>
  <c r="GD13" i="1"/>
  <c r="GD17" i="1"/>
  <c r="GD18" i="1"/>
  <c r="GD19" i="1"/>
  <c r="GD21" i="1"/>
  <c r="GD22" i="1"/>
  <c r="GD23" i="1"/>
  <c r="GD25" i="1"/>
  <c r="GD27" i="1"/>
  <c r="GD28" i="1"/>
  <c r="GD29" i="1"/>
  <c r="GD31" i="1"/>
  <c r="GD32" i="1"/>
  <c r="GD33" i="1"/>
  <c r="GD34" i="1"/>
  <c r="GD35" i="1"/>
  <c r="GD36" i="1"/>
  <c r="GD37" i="1"/>
  <c r="FY16" i="1"/>
  <c r="FY17" i="1"/>
  <c r="FY24" i="1"/>
  <c r="FY25" i="1"/>
  <c r="FY28" i="1"/>
  <c r="FY32" i="1"/>
  <c r="FY33" i="1"/>
  <c r="FY37" i="1"/>
  <c r="FY40" i="1"/>
  <c r="FY41" i="1"/>
  <c r="FT28" i="1" l="1"/>
  <c r="FT19" i="1"/>
  <c r="FT20" i="1"/>
  <c r="FT21" i="1"/>
  <c r="FT31" i="1"/>
  <c r="FT32" i="1"/>
  <c r="FO7" i="1" l="1"/>
  <c r="FO8" i="1"/>
  <c r="FO9" i="1"/>
  <c r="FO10" i="1"/>
  <c r="FO11" i="1"/>
  <c r="FO13" i="1"/>
  <c r="FO14" i="1"/>
  <c r="FO15" i="1"/>
  <c r="FO16" i="1"/>
  <c r="FO17" i="1"/>
  <c r="FO18" i="1"/>
  <c r="FO22" i="1"/>
  <c r="FO23" i="1"/>
  <c r="FO24" i="1"/>
  <c r="FO25" i="1"/>
  <c r="FO26" i="1"/>
  <c r="FO27" i="1"/>
  <c r="FO29" i="1"/>
  <c r="FO33" i="1"/>
  <c r="FO34" i="1"/>
  <c r="FO35" i="1"/>
  <c r="FO37" i="1"/>
  <c r="FO39" i="1"/>
  <c r="FO40" i="1"/>
  <c r="FO41" i="1"/>
  <c r="FI38" i="1"/>
  <c r="FH6" i="1"/>
  <c r="FI6" i="1"/>
  <c r="FJ8" i="1"/>
  <c r="FJ10" i="1"/>
  <c r="FJ11" i="1"/>
  <c r="FJ12" i="1"/>
  <c r="FJ13" i="1"/>
  <c r="FJ14" i="1"/>
  <c r="FJ16" i="1"/>
  <c r="FJ17" i="1"/>
  <c r="FJ18" i="1"/>
  <c r="FJ19" i="1"/>
  <c r="FJ20" i="1"/>
  <c r="FJ21" i="1"/>
  <c r="FJ22" i="1"/>
  <c r="FJ23" i="1"/>
  <c r="FJ24" i="1"/>
  <c r="FJ25" i="1"/>
  <c r="FJ26" i="1"/>
  <c r="FJ27" i="1"/>
  <c r="FJ28" i="1"/>
  <c r="FJ29" i="1"/>
  <c r="FJ31" i="1"/>
  <c r="FJ32" i="1"/>
  <c r="FJ33" i="1"/>
  <c r="FJ34" i="1"/>
  <c r="FJ35" i="1"/>
  <c r="FJ37" i="1"/>
  <c r="FJ39" i="1"/>
  <c r="FJ40" i="1"/>
  <c r="FJ41" i="1"/>
  <c r="FJ7" i="1"/>
  <c r="FM38" i="1"/>
  <c r="FN38" i="1"/>
  <c r="EP9" i="1"/>
  <c r="EP10" i="1"/>
  <c r="EP12" i="1"/>
  <c r="EP13" i="1"/>
  <c r="EP15" i="1"/>
  <c r="EP19" i="1"/>
  <c r="EP20" i="1"/>
  <c r="EP21" i="1"/>
  <c r="EP23" i="1"/>
  <c r="EP25" i="1"/>
  <c r="EP26" i="1"/>
  <c r="EP27" i="1"/>
  <c r="EP29" i="1"/>
  <c r="EP33" i="1"/>
  <c r="EP36" i="1"/>
  <c r="EP37" i="1"/>
  <c r="EP7" i="1"/>
  <c r="EZ8" i="1"/>
  <c r="EZ10" i="1"/>
  <c r="EZ11" i="1"/>
  <c r="EZ13" i="1"/>
  <c r="EZ14" i="1"/>
  <c r="EZ17" i="1"/>
  <c r="EZ19" i="1"/>
  <c r="EZ20" i="1"/>
  <c r="EZ21" i="1"/>
  <c r="EZ23" i="1"/>
  <c r="EZ27" i="1"/>
  <c r="EZ28" i="1"/>
  <c r="EZ29" i="1"/>
  <c r="EZ31" i="1"/>
  <c r="EZ32" i="1"/>
  <c r="EZ33" i="1"/>
  <c r="EZ34" i="1"/>
  <c r="EZ37" i="1"/>
  <c r="EZ7" i="1"/>
  <c r="EZ39" i="1"/>
  <c r="EK11" i="1"/>
  <c r="EK14" i="1"/>
  <c r="EK15" i="1"/>
  <c r="EK17" i="1"/>
  <c r="EK21" i="1"/>
  <c r="EK25" i="1"/>
  <c r="EK27" i="1"/>
  <c r="EK28" i="1"/>
  <c r="EK29" i="1"/>
  <c r="EK31" i="1"/>
  <c r="EK32" i="1"/>
  <c r="EK33" i="1"/>
  <c r="EK34" i="1"/>
  <c r="EK35" i="1"/>
  <c r="EK37" i="1"/>
  <c r="EK7" i="1"/>
  <c r="EK42" i="1"/>
  <c r="EK39" i="1"/>
  <c r="EJ38" i="1"/>
  <c r="EI38" i="1"/>
  <c r="EF11" i="1"/>
  <c r="EF35" i="1"/>
  <c r="FO38" i="1" l="1"/>
  <c r="EK38" i="1"/>
  <c r="FJ6" i="1"/>
  <c r="DY41" i="1"/>
  <c r="AH41" i="1" s="1"/>
  <c r="DV15" i="1"/>
  <c r="DV30" i="1"/>
  <c r="DV31" i="1"/>
  <c r="DP39" i="1"/>
  <c r="DO39" i="1"/>
  <c r="AH39" i="1" s="1"/>
  <c r="DL22" i="1"/>
  <c r="DL23" i="1"/>
  <c r="DL24" i="1"/>
  <c r="DL26" i="1"/>
  <c r="DL27" i="1"/>
  <c r="DL28" i="1"/>
  <c r="DL32" i="1"/>
  <c r="DL35" i="1"/>
  <c r="DA38" i="1"/>
  <c r="DB39" i="1"/>
  <c r="CQ38" i="1"/>
  <c r="CP38" i="1"/>
  <c r="CM9" i="1"/>
  <c r="CM10" i="1"/>
  <c r="CM12" i="1"/>
  <c r="CM13" i="1"/>
  <c r="CM14" i="1"/>
  <c r="CM16" i="1"/>
  <c r="CM18" i="1"/>
  <c r="CM19" i="1"/>
  <c r="CM20" i="1"/>
  <c r="CM21" i="1"/>
  <c r="CM22" i="1"/>
  <c r="CM23" i="1"/>
  <c r="CM25" i="1"/>
  <c r="CM26" i="1"/>
  <c r="CM27" i="1"/>
  <c r="CM29" i="1"/>
  <c r="CM30" i="1"/>
  <c r="CM31" i="1"/>
  <c r="CM32" i="1"/>
  <c r="CM33" i="1"/>
  <c r="CM34" i="1"/>
  <c r="CM35" i="1"/>
  <c r="CM37" i="1"/>
  <c r="CM7" i="1"/>
  <c r="AH38" i="1" l="1"/>
  <c r="CR38" i="1"/>
  <c r="DQ39" i="1"/>
  <c r="EA41" i="1"/>
  <c r="BX40" i="1"/>
  <c r="BX41" i="1"/>
  <c r="BX39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7" i="1"/>
  <c r="BW6" i="1"/>
  <c r="BX38" i="1"/>
  <c r="BV38" i="1"/>
  <c r="BH8" i="1" l="1"/>
  <c r="AI8" i="1" s="1"/>
  <c r="BH9" i="1"/>
  <c r="AI9" i="1" s="1"/>
  <c r="BH10" i="1"/>
  <c r="AI10" i="1" s="1"/>
  <c r="BH36" i="1"/>
  <c r="AI36" i="1" s="1"/>
  <c r="BH37" i="1"/>
  <c r="BH7" i="1"/>
  <c r="AI7" i="1" s="1"/>
  <c r="BH40" i="1"/>
  <c r="AI40" i="1" s="1"/>
  <c r="BH41" i="1"/>
  <c r="AI41" i="1" s="1"/>
  <c r="BH42" i="1"/>
  <c r="AI42" i="1" s="1"/>
  <c r="BH39" i="1"/>
  <c r="AI39" i="1" s="1"/>
  <c r="AR37" i="1"/>
  <c r="AH37" i="1" s="1"/>
  <c r="AR18" i="1"/>
  <c r="AH18" i="1" s="1"/>
  <c r="AI38" i="1" l="1"/>
  <c r="AH6" i="1"/>
  <c r="AH44" i="1" s="1"/>
  <c r="AS37" i="1"/>
  <c r="AI37" i="1" s="1"/>
  <c r="AS18" i="1"/>
  <c r="AI18" i="1" s="1"/>
  <c r="E40" i="1"/>
  <c r="E41" i="1"/>
  <c r="E42" i="1"/>
  <c r="E39" i="1"/>
  <c r="D40" i="1"/>
  <c r="D41" i="1"/>
  <c r="D42" i="1"/>
  <c r="D43" i="1"/>
  <c r="D3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7" i="1"/>
  <c r="AD38" i="1"/>
  <c r="AC38" i="1"/>
  <c r="AD6" i="1"/>
  <c r="AC6" i="1"/>
  <c r="AE7" i="1"/>
  <c r="AE9" i="1"/>
  <c r="AE10" i="1"/>
  <c r="AE11" i="1"/>
  <c r="AE12" i="1"/>
  <c r="AE13" i="1"/>
  <c r="AE15" i="1"/>
  <c r="AE16" i="1"/>
  <c r="AE17" i="1"/>
  <c r="AE19" i="1"/>
  <c r="AE20" i="1"/>
  <c r="AE21" i="1"/>
  <c r="AE22" i="1"/>
  <c r="AE23" i="1"/>
  <c r="AE25" i="1"/>
  <c r="AE26" i="1"/>
  <c r="AE27" i="1"/>
  <c r="AE28" i="1"/>
  <c r="AE29" i="1"/>
  <c r="AE30" i="1"/>
  <c r="AE31" i="1"/>
  <c r="AE32" i="1"/>
  <c r="AE33" i="1"/>
  <c r="AE34" i="1"/>
  <c r="AE36" i="1"/>
  <c r="AE37" i="1"/>
  <c r="AE39" i="1"/>
  <c r="AE40" i="1"/>
  <c r="AE41" i="1"/>
  <c r="AE42" i="1"/>
  <c r="Z7" i="1"/>
  <c r="Z9" i="1"/>
  <c r="Z11" i="1"/>
  <c r="Z14" i="1"/>
  <c r="Z17" i="1"/>
  <c r="Z18" i="1"/>
  <c r="Z21" i="1"/>
  <c r="Z24" i="1"/>
  <c r="Z25" i="1"/>
  <c r="Z26" i="1"/>
  <c r="Z27" i="1"/>
  <c r="Z28" i="1"/>
  <c r="Z30" i="1"/>
  <c r="Z35" i="1"/>
  <c r="Z36" i="1"/>
  <c r="Z39" i="1"/>
  <c r="Z40" i="1"/>
  <c r="Z41" i="1"/>
  <c r="Y38" i="1"/>
  <c r="X38" i="1"/>
  <c r="Y6" i="1"/>
  <c r="X6" i="1"/>
  <c r="P41" i="1"/>
  <c r="P8" i="1"/>
  <c r="P9" i="1"/>
  <c r="P10" i="1"/>
  <c r="P11" i="1"/>
  <c r="P13" i="1"/>
  <c r="P14" i="1"/>
  <c r="P15" i="1"/>
  <c r="P16" i="1"/>
  <c r="P17" i="1"/>
  <c r="P18" i="1"/>
  <c r="P19" i="1"/>
  <c r="P20" i="1"/>
  <c r="P21" i="1"/>
  <c r="P23" i="1"/>
  <c r="P24" i="1"/>
  <c r="P25" i="1"/>
  <c r="P26" i="1"/>
  <c r="P27" i="1"/>
  <c r="P28" i="1"/>
  <c r="P29" i="1"/>
  <c r="P31" i="1"/>
  <c r="P32" i="1"/>
  <c r="P33" i="1"/>
  <c r="P34" i="1"/>
  <c r="P35" i="1"/>
  <c r="P36" i="1"/>
  <c r="P37" i="1"/>
  <c r="P7" i="1"/>
  <c r="P40" i="1"/>
  <c r="P39" i="1"/>
  <c r="AI6" i="1" l="1"/>
  <c r="AI44" i="1" s="1"/>
  <c r="AE38" i="1"/>
  <c r="AT18" i="1"/>
  <c r="E38" i="1"/>
  <c r="D38" i="1"/>
  <c r="Z38" i="1"/>
  <c r="E6" i="1"/>
  <c r="AE6" i="1"/>
  <c r="D6" i="1"/>
  <c r="AD44" i="1"/>
  <c r="AC44" i="1"/>
  <c r="X44" i="1"/>
  <c r="Z6" i="1"/>
  <c r="Y44" i="1"/>
  <c r="Z44" i="1" l="1"/>
  <c r="AE44" i="1"/>
  <c r="O38" i="1" l="1"/>
  <c r="N38" i="1"/>
  <c r="N6" i="1"/>
  <c r="K7" i="1"/>
  <c r="J6" i="1"/>
  <c r="I6" i="1"/>
  <c r="K6" i="1" l="1"/>
  <c r="P38" i="1"/>
  <c r="TT38" i="1"/>
  <c r="TS38" i="1"/>
  <c r="TT6" i="1"/>
  <c r="TS6" i="1"/>
  <c r="OP8" i="1"/>
  <c r="OP9" i="1"/>
  <c r="OP10" i="1"/>
  <c r="OP11" i="1"/>
  <c r="OP13" i="1"/>
  <c r="OP16" i="1"/>
  <c r="OP17" i="1"/>
  <c r="OP19" i="1"/>
  <c r="OP20" i="1"/>
  <c r="OP22" i="1"/>
  <c r="OP23" i="1"/>
  <c r="OP24" i="1"/>
  <c r="OP25" i="1"/>
  <c r="OP26" i="1"/>
  <c r="OP27" i="1"/>
  <c r="OP28" i="1"/>
  <c r="OP29" i="1"/>
  <c r="OP30" i="1"/>
  <c r="OP31" i="1"/>
  <c r="OP32" i="1"/>
  <c r="OP34" i="1"/>
  <c r="OP35" i="1"/>
  <c r="OP36" i="1"/>
  <c r="OP37" i="1"/>
  <c r="OP7" i="1"/>
  <c r="OO6" i="1"/>
  <c r="ON6" i="1"/>
  <c r="OP40" i="1"/>
  <c r="OP41" i="1"/>
  <c r="OO38" i="1"/>
  <c r="ON38" i="1"/>
  <c r="OK8" i="1"/>
  <c r="OK9" i="1"/>
  <c r="OK10" i="1"/>
  <c r="OK11" i="1"/>
  <c r="OK12" i="1"/>
  <c r="OK13" i="1"/>
  <c r="OK14" i="1"/>
  <c r="OK15" i="1"/>
  <c r="OK16" i="1"/>
  <c r="OK17" i="1"/>
  <c r="OK18" i="1"/>
  <c r="OK19" i="1"/>
  <c r="OK20" i="1"/>
  <c r="OK21" i="1"/>
  <c r="OK22" i="1"/>
  <c r="OK23" i="1"/>
  <c r="OK24" i="1"/>
  <c r="OK25" i="1"/>
  <c r="OK26" i="1"/>
  <c r="OK27" i="1"/>
  <c r="OK28" i="1"/>
  <c r="OK29" i="1"/>
  <c r="OK30" i="1"/>
  <c r="OK31" i="1"/>
  <c r="OK32" i="1"/>
  <c r="OK33" i="1"/>
  <c r="OK34" i="1"/>
  <c r="OK35" i="1"/>
  <c r="OK36" i="1"/>
  <c r="OK37" i="1"/>
  <c r="OK39" i="1"/>
  <c r="OK40" i="1"/>
  <c r="OK41" i="1"/>
  <c r="OK42" i="1"/>
  <c r="OK7" i="1"/>
  <c r="OJ38" i="1"/>
  <c r="OI38" i="1"/>
  <c r="OJ6" i="1"/>
  <c r="OI6" i="1"/>
  <c r="TU6" i="1" l="1"/>
  <c r="TT44" i="1"/>
  <c r="TS44" i="1"/>
  <c r="TU44" i="1" s="1"/>
  <c r="OP6" i="1"/>
  <c r="ON44" i="1"/>
  <c r="OP38" i="1"/>
  <c r="OO44" i="1"/>
  <c r="OJ44" i="1"/>
  <c r="OK6" i="1"/>
  <c r="OK38" i="1"/>
  <c r="OI44" i="1"/>
  <c r="OK44" i="1" l="1"/>
  <c r="OP44" i="1"/>
  <c r="OD6" i="1"/>
  <c r="OE38" i="1"/>
  <c r="OD38" i="1"/>
  <c r="OA8" i="1"/>
  <c r="OA9" i="1"/>
  <c r="OA10" i="1"/>
  <c r="OA11" i="1"/>
  <c r="OA12" i="1"/>
  <c r="OA13" i="1"/>
  <c r="OA14" i="1"/>
  <c r="OA15" i="1"/>
  <c r="OA16" i="1"/>
  <c r="OA17" i="1"/>
  <c r="OA18" i="1"/>
  <c r="OA19" i="1"/>
  <c r="OA20" i="1"/>
  <c r="OA21" i="1"/>
  <c r="OA22" i="1"/>
  <c r="OA23" i="1"/>
  <c r="OA24" i="1"/>
  <c r="OA25" i="1"/>
  <c r="OA26" i="1"/>
  <c r="OA27" i="1"/>
  <c r="OA28" i="1"/>
  <c r="OA29" i="1"/>
  <c r="OA30" i="1"/>
  <c r="OA31" i="1"/>
  <c r="OA32" i="1"/>
  <c r="OA33" i="1"/>
  <c r="OA34" i="1"/>
  <c r="OA35" i="1"/>
  <c r="OA36" i="1"/>
  <c r="OA37" i="1"/>
  <c r="OA39" i="1"/>
  <c r="OA40" i="1"/>
  <c r="OA41" i="1"/>
  <c r="OA42" i="1"/>
  <c r="OA7" i="1"/>
  <c r="MF38" i="1"/>
  <c r="OD44" i="1" l="1"/>
  <c r="KM38" i="1"/>
  <c r="JX6" i="1"/>
  <c r="JY6" i="1"/>
  <c r="JZ7" i="1"/>
  <c r="JZ8" i="1"/>
  <c r="JZ9" i="1"/>
  <c r="JZ10" i="1"/>
  <c r="JZ11" i="1"/>
  <c r="JZ12" i="1"/>
  <c r="JZ14" i="1"/>
  <c r="JZ15" i="1"/>
  <c r="JZ16" i="1"/>
  <c r="JZ17" i="1"/>
  <c r="JZ18" i="1"/>
  <c r="JZ19" i="1"/>
  <c r="JZ20" i="1"/>
  <c r="JZ22" i="1"/>
  <c r="JZ23" i="1"/>
  <c r="JZ24" i="1"/>
  <c r="JZ25" i="1"/>
  <c r="JZ28" i="1"/>
  <c r="JZ29" i="1"/>
  <c r="JZ30" i="1"/>
  <c r="JZ32" i="1"/>
  <c r="JZ33" i="1"/>
  <c r="JZ35" i="1"/>
  <c r="JZ36" i="1"/>
  <c r="JZ37" i="1"/>
  <c r="JX38" i="1"/>
  <c r="JY38" i="1"/>
  <c r="JZ41" i="1"/>
  <c r="JX44" i="1" l="1"/>
  <c r="JZ6" i="1"/>
  <c r="JZ38" i="1"/>
  <c r="JY44" i="1"/>
  <c r="JZ44" i="1" l="1"/>
  <c r="FD38" i="1"/>
  <c r="EO38" i="1"/>
  <c r="EN38" i="1"/>
  <c r="EY6" i="1" l="1"/>
  <c r="DK38" i="1"/>
  <c r="CW41" i="1"/>
  <c r="CV38" i="1"/>
  <c r="CU38" i="1"/>
  <c r="CV6" i="1"/>
  <c r="CU6" i="1"/>
  <c r="CL6" i="1"/>
  <c r="CG6" i="1"/>
  <c r="CW38" i="1" l="1"/>
  <c r="CU44" i="1"/>
  <c r="CV44" i="1"/>
  <c r="CW44" i="1" l="1"/>
  <c r="TO38" i="1" l="1"/>
  <c r="TP41" i="1"/>
  <c r="TP35" i="1"/>
  <c r="TP17" i="1"/>
  <c r="TO6" i="1"/>
  <c r="TJ38" i="1"/>
  <c r="TI38" i="1"/>
  <c r="TJ6" i="1"/>
  <c r="TK6" i="1" s="1"/>
  <c r="TI6" i="1"/>
  <c r="RH12" i="1"/>
  <c r="RH15" i="1"/>
  <c r="RH24" i="1"/>
  <c r="RG38" i="1"/>
  <c r="RG6" i="1"/>
  <c r="RF6" i="1"/>
  <c r="RH41" i="1"/>
  <c r="RB38" i="1"/>
  <c r="RB6" i="1"/>
  <c r="QW6" i="1"/>
  <c r="QW38" i="1"/>
  <c r="QV38" i="1"/>
  <c r="QR6" i="1"/>
  <c r="QQ6" i="1"/>
  <c r="QR38" i="1"/>
  <c r="QS38" i="1" s="1"/>
  <c r="QQ38" i="1"/>
  <c r="QM38" i="1"/>
  <c r="QL38" i="1"/>
  <c r="QM6" i="1"/>
  <c r="QN6" i="1" s="1"/>
  <c r="QL6" i="1"/>
  <c r="QH6" i="1"/>
  <c r="QG38" i="1"/>
  <c r="PX6" i="1"/>
  <c r="PW6" i="1"/>
  <c r="PW44" i="1" s="1"/>
  <c r="PM38" i="1"/>
  <c r="PO7" i="1"/>
  <c r="PO21" i="1"/>
  <c r="PO39" i="1"/>
  <c r="PI38" i="1"/>
  <c r="PJ21" i="1"/>
  <c r="PH6" i="1"/>
  <c r="PE37" i="1"/>
  <c r="PE34" i="1"/>
  <c r="PE33" i="1"/>
  <c r="PE30" i="1"/>
  <c r="PE29" i="1"/>
  <c r="PE26" i="1"/>
  <c r="PE25" i="1"/>
  <c r="PE22" i="1"/>
  <c r="PE21" i="1"/>
  <c r="PE10" i="1"/>
  <c r="PE9" i="1"/>
  <c r="PE42" i="1"/>
  <c r="PE41" i="1"/>
  <c r="PE7" i="1"/>
  <c r="PE8" i="1"/>
  <c r="PE11" i="1"/>
  <c r="PE12" i="1"/>
  <c r="PE15" i="1"/>
  <c r="PE16" i="1"/>
  <c r="PE19" i="1"/>
  <c r="PE20" i="1"/>
  <c r="PE23" i="1"/>
  <c r="PE24" i="1"/>
  <c r="PE27" i="1"/>
  <c r="PE28" i="1"/>
  <c r="PE31" i="1"/>
  <c r="PE32" i="1"/>
  <c r="PE35" i="1"/>
  <c r="PE36" i="1"/>
  <c r="PE39" i="1"/>
  <c r="PE40" i="1"/>
  <c r="PD6" i="1"/>
  <c r="PD38" i="1"/>
  <c r="OY6" i="1"/>
  <c r="OX44" i="1"/>
  <c r="NZ6" i="1"/>
  <c r="NZ38" i="1"/>
  <c r="TK38" i="1" l="1"/>
  <c r="PX44" i="1"/>
  <c r="PY44" i="1" s="1"/>
  <c r="PY6" i="1"/>
  <c r="OZ6" i="1"/>
  <c r="OY44" i="1"/>
  <c r="OZ44" i="1" s="1"/>
  <c r="QW44" i="1"/>
  <c r="RF38" i="1"/>
  <c r="RH38" i="1" s="1"/>
  <c r="NV12" i="1"/>
  <c r="NZ44" i="1"/>
  <c r="NV23" i="1"/>
  <c r="NV25" i="1"/>
  <c r="TN6" i="1"/>
  <c r="TP6" i="1" s="1"/>
  <c r="NV21" i="1"/>
  <c r="NV33" i="1"/>
  <c r="NV9" i="1"/>
  <c r="NV26" i="1"/>
  <c r="NV34" i="1"/>
  <c r="QL44" i="1"/>
  <c r="QV6" i="1"/>
  <c r="NV8" i="1"/>
  <c r="NV7" i="1"/>
  <c r="NV29" i="1"/>
  <c r="NV37" i="1"/>
  <c r="NV18" i="1"/>
  <c r="PE18" i="1"/>
  <c r="QM44" i="1"/>
  <c r="QN44" i="1" s="1"/>
  <c r="RG44" i="1"/>
  <c r="PE14" i="1"/>
  <c r="NV13" i="1"/>
  <c r="NV17" i="1"/>
  <c r="TO44" i="1"/>
  <c r="NV27" i="1"/>
  <c r="QQ44" i="1"/>
  <c r="NV30" i="1"/>
  <c r="NV22" i="1"/>
  <c r="NV10" i="1"/>
  <c r="NV42" i="1"/>
  <c r="NV11" i="1"/>
  <c r="NV15" i="1"/>
  <c r="NV36" i="1"/>
  <c r="PI6" i="1"/>
  <c r="PJ6" i="1" s="1"/>
  <c r="RA38" i="1"/>
  <c r="RH6" i="1"/>
  <c r="RL6" i="1"/>
  <c r="PE17" i="1"/>
  <c r="PE13" i="1"/>
  <c r="RA6" i="1"/>
  <c r="RC6" i="1" s="1"/>
  <c r="TI44" i="1"/>
  <c r="NV32" i="1"/>
  <c r="NV28" i="1"/>
  <c r="NV20" i="1"/>
  <c r="NV16" i="1"/>
  <c r="NV19" i="1"/>
  <c r="PC38" i="1"/>
  <c r="PE38" i="1" s="1"/>
  <c r="NY38" i="1"/>
  <c r="NV31" i="1"/>
  <c r="PH44" i="1"/>
  <c r="TN38" i="1"/>
  <c r="TJ44" i="1"/>
  <c r="RB44" i="1"/>
  <c r="QR44" i="1"/>
  <c r="QS6" i="1"/>
  <c r="QH38" i="1"/>
  <c r="QG6" i="1"/>
  <c r="PC6" i="1"/>
  <c r="PD44" i="1"/>
  <c r="NY6" i="1"/>
  <c r="OA6" i="1" s="1"/>
  <c r="OA38" i="1" l="1"/>
  <c r="TP38" i="1"/>
  <c r="QV44" i="1"/>
  <c r="QX44" i="1" s="1"/>
  <c r="QX6" i="1"/>
  <c r="QH44" i="1"/>
  <c r="QS44" i="1"/>
  <c r="NV40" i="1"/>
  <c r="RA44" i="1"/>
  <c r="RC44" i="1" s="1"/>
  <c r="RF44" i="1"/>
  <c r="RH44" i="1" s="1"/>
  <c r="PI44" i="1"/>
  <c r="PJ44" i="1" s="1"/>
  <c r="NV39" i="1"/>
  <c r="NV14" i="1"/>
  <c r="NV35" i="1"/>
  <c r="NV41" i="1"/>
  <c r="PC44" i="1"/>
  <c r="PE44" i="1" s="1"/>
  <c r="NY44" i="1"/>
  <c r="TK44" i="1"/>
  <c r="TN44" i="1"/>
  <c r="QI6" i="1"/>
  <c r="QG44" i="1"/>
  <c r="PE6" i="1"/>
  <c r="OA44" i="1" l="1"/>
  <c r="QI44" i="1"/>
  <c r="TP44" i="1"/>
  <c r="MH7" i="1"/>
  <c r="MH8" i="1"/>
  <c r="MH9" i="1"/>
  <c r="MH10" i="1"/>
  <c r="MH11" i="1"/>
  <c r="MH12" i="1"/>
  <c r="MH13" i="1"/>
  <c r="MH14" i="1"/>
  <c r="MH15" i="1"/>
  <c r="MH16" i="1"/>
  <c r="MH17" i="1"/>
  <c r="MH18" i="1"/>
  <c r="MH19" i="1"/>
  <c r="MH20" i="1"/>
  <c r="MH21" i="1"/>
  <c r="MH22" i="1"/>
  <c r="MH23" i="1"/>
  <c r="MH24" i="1"/>
  <c r="MH25" i="1"/>
  <c r="MH26" i="1"/>
  <c r="MH27" i="1"/>
  <c r="MH28" i="1"/>
  <c r="MH29" i="1"/>
  <c r="MH30" i="1"/>
  <c r="MH31" i="1"/>
  <c r="MH32" i="1"/>
  <c r="MH33" i="1"/>
  <c r="MH34" i="1"/>
  <c r="MH35" i="1"/>
  <c r="MH36" i="1"/>
  <c r="MH37" i="1"/>
  <c r="MH42" i="1"/>
  <c r="JO6" i="1"/>
  <c r="JN6" i="1"/>
  <c r="JN38" i="1"/>
  <c r="JP7" i="1"/>
  <c r="JP8" i="1"/>
  <c r="JP9" i="1"/>
  <c r="JP10" i="1"/>
  <c r="JP11" i="1"/>
  <c r="JP12" i="1"/>
  <c r="JP13" i="1"/>
  <c r="JP14" i="1"/>
  <c r="JP15" i="1"/>
  <c r="JP16" i="1"/>
  <c r="JP17" i="1"/>
  <c r="JP18" i="1"/>
  <c r="JP19" i="1"/>
  <c r="JP20" i="1"/>
  <c r="JP21" i="1"/>
  <c r="JP22" i="1"/>
  <c r="JP23" i="1"/>
  <c r="JP24" i="1"/>
  <c r="JP25" i="1"/>
  <c r="JP26" i="1"/>
  <c r="JP27" i="1"/>
  <c r="JP28" i="1"/>
  <c r="JP29" i="1"/>
  <c r="JP30" i="1"/>
  <c r="JP31" i="1"/>
  <c r="JP32" i="1"/>
  <c r="JP33" i="1"/>
  <c r="JP34" i="1"/>
  <c r="JP35" i="1"/>
  <c r="JP36" i="1"/>
  <c r="JP37" i="1"/>
  <c r="JP39" i="1"/>
  <c r="JP41" i="1"/>
  <c r="JP42" i="1"/>
  <c r="JK7" i="1"/>
  <c r="JK8" i="1"/>
  <c r="JK9" i="1"/>
  <c r="JK10" i="1"/>
  <c r="JK11" i="1"/>
  <c r="JK12" i="1"/>
  <c r="JK13" i="1"/>
  <c r="JK14" i="1"/>
  <c r="JK15" i="1"/>
  <c r="JK16" i="1"/>
  <c r="JK17" i="1"/>
  <c r="JK18" i="1"/>
  <c r="JK19" i="1"/>
  <c r="JK20" i="1"/>
  <c r="JK21" i="1"/>
  <c r="JK22" i="1"/>
  <c r="JK23" i="1"/>
  <c r="JK24" i="1"/>
  <c r="JK25" i="1"/>
  <c r="JK26" i="1"/>
  <c r="JK27" i="1"/>
  <c r="JK28" i="1"/>
  <c r="JK29" i="1"/>
  <c r="JK30" i="1"/>
  <c r="JK31" i="1"/>
  <c r="JK32" i="1"/>
  <c r="JK33" i="1"/>
  <c r="JK34" i="1"/>
  <c r="JK35" i="1"/>
  <c r="JK36" i="1"/>
  <c r="JK37" i="1"/>
  <c r="JK39" i="1"/>
  <c r="JK40" i="1"/>
  <c r="JK41" i="1"/>
  <c r="JK42" i="1"/>
  <c r="GX41" i="1"/>
  <c r="JN44" i="1" l="1"/>
  <c r="JO38" i="1"/>
  <c r="JP38" i="1" s="1"/>
  <c r="JP40" i="1"/>
  <c r="JP6" i="1"/>
  <c r="JO44" i="1" l="1"/>
  <c r="JP44" i="1" s="1"/>
  <c r="GR6" i="1"/>
  <c r="GQ6" i="1"/>
  <c r="GR38" i="1"/>
  <c r="GQ38" i="1"/>
  <c r="GS9" i="1"/>
  <c r="GS17" i="1"/>
  <c r="GS22" i="1"/>
  <c r="GS23" i="1"/>
  <c r="GS29" i="1"/>
  <c r="GS31" i="1"/>
  <c r="GS32" i="1"/>
  <c r="GS34" i="1"/>
  <c r="GS35" i="1"/>
  <c r="GS37" i="1"/>
  <c r="GS41" i="1"/>
  <c r="GR44" i="1" l="1"/>
  <c r="GS6" i="1"/>
  <c r="GQ44" i="1"/>
  <c r="GS38" i="1"/>
  <c r="GS44" i="1" l="1"/>
  <c r="FE23" i="1"/>
  <c r="FC38" i="1"/>
  <c r="CH34" i="1"/>
  <c r="CC7" i="1"/>
  <c r="CC10" i="1"/>
  <c r="CC15" i="1"/>
  <c r="CC26" i="1"/>
  <c r="CC27" i="1"/>
  <c r="CC34" i="1"/>
  <c r="CC41" i="1"/>
  <c r="BD9" i="1"/>
  <c r="BD11" i="1"/>
  <c r="BD13" i="1"/>
  <c r="BD14" i="1"/>
  <c r="BD19" i="1"/>
  <c r="BD20" i="1"/>
  <c r="BD21" i="1"/>
  <c r="BD23" i="1"/>
  <c r="BD24" i="1"/>
  <c r="BD25" i="1"/>
  <c r="BD26" i="1"/>
  <c r="BD27" i="1"/>
  <c r="BD28" i="1"/>
  <c r="BD29" i="1"/>
  <c r="BD34" i="1"/>
  <c r="BD35" i="1"/>
  <c r="CF6" i="1" l="1"/>
  <c r="CH6" i="1" s="1"/>
  <c r="QB6" i="1" l="1"/>
  <c r="QD6" i="1" s="1"/>
  <c r="QB38" i="1"/>
  <c r="QD38" i="1" s="1"/>
  <c r="RK38" i="1"/>
  <c r="RM38" i="1" s="1"/>
  <c r="RK6" i="1"/>
  <c r="RL44" i="1"/>
  <c r="RL1048576" i="1" s="1"/>
  <c r="RP38" i="1"/>
  <c r="RP6" i="1"/>
  <c r="RQ44" i="1"/>
  <c r="MF6" i="1"/>
  <c r="MF44" i="1" s="1"/>
  <c r="KE41" i="1"/>
  <c r="KE37" i="1"/>
  <c r="KE28" i="1"/>
  <c r="KE23" i="1"/>
  <c r="KE21" i="1"/>
  <c r="KE18" i="1"/>
  <c r="KE7" i="1"/>
  <c r="KJ31" i="1"/>
  <c r="KJ30" i="1"/>
  <c r="KJ19" i="1"/>
  <c r="LD37" i="1"/>
  <c r="LD36" i="1"/>
  <c r="LD35" i="1"/>
  <c r="LD34" i="1"/>
  <c r="LD33" i="1"/>
  <c r="LD32" i="1"/>
  <c r="LD31" i="1"/>
  <c r="LD30" i="1"/>
  <c r="LD29" i="1"/>
  <c r="LD28" i="1"/>
  <c r="LD26" i="1"/>
  <c r="LD25" i="1"/>
  <c r="LD24" i="1"/>
  <c r="LD23" i="1"/>
  <c r="LD22" i="1"/>
  <c r="LD21" i="1"/>
  <c r="LD20" i="1"/>
  <c r="LD19" i="1"/>
  <c r="LD18" i="1"/>
  <c r="LD17" i="1"/>
  <c r="LD16" i="1"/>
  <c r="LD15" i="1"/>
  <c r="LD14" i="1"/>
  <c r="LD13" i="1"/>
  <c r="LD12" i="1"/>
  <c r="LD11" i="1"/>
  <c r="LD10" i="1"/>
  <c r="LD9" i="1"/>
  <c r="LD8" i="1"/>
  <c r="JU8" i="1"/>
  <c r="JU12" i="1"/>
  <c r="JU24" i="1"/>
  <c r="JU25" i="1"/>
  <c r="JU32" i="1"/>
  <c r="JU33" i="1"/>
  <c r="JU36" i="1"/>
  <c r="JU41" i="1"/>
  <c r="JU42" i="1"/>
  <c r="JU40" i="1"/>
  <c r="JU39" i="1"/>
  <c r="JU37" i="1"/>
  <c r="JU35" i="1"/>
  <c r="JU34" i="1"/>
  <c r="JU31" i="1"/>
  <c r="JU30" i="1"/>
  <c r="JU28" i="1"/>
  <c r="JU29" i="1"/>
  <c r="JU27" i="1"/>
  <c r="JU26" i="1"/>
  <c r="JU22" i="1"/>
  <c r="JU23" i="1"/>
  <c r="JU21" i="1"/>
  <c r="JU20" i="1"/>
  <c r="JU19" i="1"/>
  <c r="JU18" i="1"/>
  <c r="JU17" i="1"/>
  <c r="JU16" i="1"/>
  <c r="JU15" i="1"/>
  <c r="JU14" i="1"/>
  <c r="JU13" i="1"/>
  <c r="JU11" i="1"/>
  <c r="JU10" i="1"/>
  <c r="JU9" i="1"/>
  <c r="JU7" i="1"/>
  <c r="NQ37" i="1"/>
  <c r="NQ36" i="1"/>
  <c r="NQ35" i="1"/>
  <c r="NQ34" i="1"/>
  <c r="NQ33" i="1"/>
  <c r="NQ32" i="1"/>
  <c r="NQ31" i="1"/>
  <c r="NQ30" i="1"/>
  <c r="NQ29" i="1"/>
  <c r="NQ28" i="1"/>
  <c r="NQ27" i="1"/>
  <c r="NQ26" i="1"/>
  <c r="NQ25" i="1"/>
  <c r="NQ24" i="1"/>
  <c r="NQ23" i="1"/>
  <c r="NQ22" i="1"/>
  <c r="NQ21" i="1"/>
  <c r="NQ20" i="1"/>
  <c r="NQ19" i="1"/>
  <c r="NQ18" i="1"/>
  <c r="NQ17" i="1"/>
  <c r="NQ16" i="1"/>
  <c r="NQ15" i="1"/>
  <c r="NQ14" i="1"/>
  <c r="NQ13" i="1"/>
  <c r="NQ12" i="1"/>
  <c r="NQ11" i="1"/>
  <c r="NQ10" i="1"/>
  <c r="NQ9" i="1"/>
  <c r="NQ8" i="1"/>
  <c r="NQ7" i="1"/>
  <c r="IV12" i="1"/>
  <c r="IV16" i="1"/>
  <c r="IV21" i="1"/>
  <c r="IV22" i="1"/>
  <c r="IV26" i="1"/>
  <c r="IV28" i="1"/>
  <c r="IV29" i="1"/>
  <c r="IV34" i="1"/>
  <c r="IV36" i="1"/>
  <c r="IV39" i="1"/>
  <c r="IV41" i="1"/>
  <c r="IV30" i="1"/>
  <c r="IV27" i="1"/>
  <c r="IV19" i="1"/>
  <c r="IV13" i="1"/>
  <c r="CA38" i="1"/>
  <c r="CC38" i="1" s="1"/>
  <c r="IV24" i="1" l="1"/>
  <c r="IV33" i="1"/>
  <c r="IV8" i="1"/>
  <c r="IV42" i="1"/>
  <c r="IV14" i="1"/>
  <c r="IV18" i="1"/>
  <c r="IV9" i="1"/>
  <c r="IV20" i="1"/>
  <c r="IV10" i="1"/>
  <c r="IV37" i="1"/>
  <c r="IV32" i="1"/>
  <c r="IV25" i="1"/>
  <c r="IV17" i="1"/>
  <c r="IV15" i="1"/>
  <c r="IV23" i="1"/>
  <c r="IV31" i="1"/>
  <c r="IV35" i="1"/>
  <c r="IV40" i="1"/>
  <c r="RP44" i="1"/>
  <c r="QB44" i="1"/>
  <c r="QD44" i="1" s="1"/>
  <c r="RK44" i="1"/>
  <c r="RK1048576" i="1" s="1"/>
  <c r="IV11" i="1"/>
  <c r="LD27" i="1"/>
  <c r="CZ38" i="1"/>
  <c r="DB38" i="1" s="1"/>
  <c r="FT27" i="1"/>
  <c r="FT15" i="1"/>
  <c r="FT11" i="1"/>
  <c r="FT8" i="1"/>
  <c r="FT34" i="1"/>
  <c r="FT37" i="1"/>
  <c r="FT39" i="1"/>
  <c r="BI41" i="1"/>
  <c r="DL11" i="1" l="1"/>
  <c r="RM44" i="1"/>
  <c r="RM1048576" i="1" s="1"/>
  <c r="CK6" i="1"/>
  <c r="CM6" i="1" s="1"/>
  <c r="BI34" i="1"/>
  <c r="DL9" i="1"/>
  <c r="DL21" i="1"/>
  <c r="BD41" i="1"/>
  <c r="DL7" i="1"/>
  <c r="BI35" i="1"/>
  <c r="FT33" i="1"/>
  <c r="DL8" i="1"/>
  <c r="DL13" i="1"/>
  <c r="DL20" i="1"/>
  <c r="DJ38" i="1"/>
  <c r="J38" i="1" l="1"/>
  <c r="PS38" i="1" l="1"/>
  <c r="PR38" i="1"/>
  <c r="NP38" i="1" l="1"/>
  <c r="NO38" i="1"/>
  <c r="MW8" i="1"/>
  <c r="MW9" i="1"/>
  <c r="MW30" i="1"/>
  <c r="MW40" i="1"/>
  <c r="MW42" i="1"/>
  <c r="IT6" i="1"/>
  <c r="IJ38" i="1" l="1"/>
  <c r="IK38" i="1"/>
  <c r="IL38" i="1" s="1"/>
  <c r="FS38" i="1" l="1"/>
  <c r="FR38" i="1"/>
  <c r="S38" i="1"/>
  <c r="FT38" i="1" l="1"/>
  <c r="FD6" i="1"/>
  <c r="FC6" i="1"/>
  <c r="FE6" i="1" l="1"/>
  <c r="FC44" i="1"/>
  <c r="FD44" i="1"/>
  <c r="FE44" i="1" l="1"/>
  <c r="KS38" i="1"/>
  <c r="KR38" i="1" l="1"/>
  <c r="KT37" i="1"/>
  <c r="KT36" i="1"/>
  <c r="KT35" i="1"/>
  <c r="KT34" i="1"/>
  <c r="KT33" i="1"/>
  <c r="KT32" i="1"/>
  <c r="KT31" i="1"/>
  <c r="KT30" i="1"/>
  <c r="KT29" i="1"/>
  <c r="KT28" i="1"/>
  <c r="KT27" i="1"/>
  <c r="KT26" i="1"/>
  <c r="KT25" i="1"/>
  <c r="KT24" i="1"/>
  <c r="KT23" i="1"/>
  <c r="KT22" i="1"/>
  <c r="KT21" i="1"/>
  <c r="KT20" i="1"/>
  <c r="KT19" i="1"/>
  <c r="KT18" i="1"/>
  <c r="KT17" i="1"/>
  <c r="KT16" i="1"/>
  <c r="KT15" i="1"/>
  <c r="KT14" i="1"/>
  <c r="KT13" i="1"/>
  <c r="KT12" i="1"/>
  <c r="KT11" i="1"/>
  <c r="KT10" i="1"/>
  <c r="KT9" i="1"/>
  <c r="KT8" i="1"/>
  <c r="KT7" i="1"/>
  <c r="KS6" i="1"/>
  <c r="KS44" i="1" s="1"/>
  <c r="KR6" i="1"/>
  <c r="KR44" i="1" l="1"/>
  <c r="KT6" i="1"/>
  <c r="KT44" i="1" l="1"/>
  <c r="HB38" i="1"/>
  <c r="HA38" i="1"/>
  <c r="HB6" i="1"/>
  <c r="HB44" i="1" s="1"/>
  <c r="HA6" i="1"/>
  <c r="GW38" i="1"/>
  <c r="GV38" i="1"/>
  <c r="GW6" i="1"/>
  <c r="GV6" i="1"/>
  <c r="GM38" i="1"/>
  <c r="GL38" i="1"/>
  <c r="GM6" i="1"/>
  <c r="GL6" i="1"/>
  <c r="GN38" i="1" l="1"/>
  <c r="HC38" i="1"/>
  <c r="HC6" i="1"/>
  <c r="GX38" i="1"/>
  <c r="GW44" i="1"/>
  <c r="GN6" i="1"/>
  <c r="HA44" i="1"/>
  <c r="GM44" i="1"/>
  <c r="GL44" i="1"/>
  <c r="GV44" i="1"/>
  <c r="IF38" i="1"/>
  <c r="IE38" i="1"/>
  <c r="IF6" i="1"/>
  <c r="IE6" i="1"/>
  <c r="IG38" i="1" l="1"/>
  <c r="IG6" i="1"/>
  <c r="GX44" i="1"/>
  <c r="GN44" i="1"/>
  <c r="HC44" i="1"/>
  <c r="IF44" i="1"/>
  <c r="IE44" i="1"/>
  <c r="IG44" i="1" l="1"/>
  <c r="IA38" i="1"/>
  <c r="HZ38" i="1"/>
  <c r="IA6" i="1"/>
  <c r="HZ6" i="1"/>
  <c r="HV38" i="1"/>
  <c r="HV6" i="1"/>
  <c r="HU6" i="1"/>
  <c r="IB38" i="1" l="1"/>
  <c r="IA44" i="1"/>
  <c r="HZ44" i="1"/>
  <c r="HU44" i="1"/>
  <c r="HV44" i="1"/>
  <c r="HW6" i="1"/>
  <c r="IB44" i="1" l="1"/>
  <c r="HW44" i="1"/>
  <c r="MM41" i="1"/>
  <c r="KJ29" i="1"/>
  <c r="KJ15" i="1"/>
  <c r="EY38" i="1" l="1"/>
  <c r="BH38" i="1"/>
  <c r="DF38" i="1" l="1"/>
  <c r="NK38" i="1" l="1"/>
  <c r="NJ38" i="1"/>
  <c r="LH38" i="1"/>
  <c r="LG38" i="1"/>
  <c r="LH6" i="1"/>
  <c r="LG6" i="1"/>
  <c r="ML38" i="1"/>
  <c r="MK38" i="1"/>
  <c r="ML6" i="1"/>
  <c r="MK6" i="1"/>
  <c r="MG38" i="1"/>
  <c r="MG6" i="1"/>
  <c r="MB38" i="1"/>
  <c r="MA38" i="1"/>
  <c r="MB6" i="1"/>
  <c r="MA6" i="1"/>
  <c r="LI38" i="1" l="1"/>
  <c r="NL38" i="1"/>
  <c r="MH38" i="1"/>
  <c r="MM38" i="1"/>
  <c r="MA44" i="1"/>
  <c r="LH44" i="1"/>
  <c r="LG44" i="1"/>
  <c r="MB44" i="1"/>
  <c r="LI6" i="1"/>
  <c r="ML44" i="1"/>
  <c r="MK44" i="1"/>
  <c r="MG44" i="1"/>
  <c r="MH6" i="1"/>
  <c r="MC6" i="1"/>
  <c r="MC44" i="1" l="1"/>
  <c r="MM44" i="1"/>
  <c r="LI44" i="1"/>
  <c r="MH44" i="1"/>
  <c r="GH38" i="1" l="1"/>
  <c r="GG38" i="1"/>
  <c r="CB6" i="1"/>
  <c r="CA6" i="1"/>
  <c r="CA44" i="1" s="1"/>
  <c r="DP38" i="1"/>
  <c r="DO38" i="1"/>
  <c r="DP6" i="1"/>
  <c r="DO6" i="1"/>
  <c r="FH38" i="1"/>
  <c r="CL38" i="1"/>
  <c r="CL44" i="1" s="1"/>
  <c r="CK38" i="1"/>
  <c r="CK44" i="1" s="1"/>
  <c r="BR38" i="1"/>
  <c r="BQ38" i="1"/>
  <c r="BS15" i="1"/>
  <c r="BR6" i="1"/>
  <c r="BQ6" i="1"/>
  <c r="BM38" i="1"/>
  <c r="BL38" i="1"/>
  <c r="BM6" i="1"/>
  <c r="BL6" i="1"/>
  <c r="BG38" i="1"/>
  <c r="BI14" i="1"/>
  <c r="BI11" i="1"/>
  <c r="BH6" i="1"/>
  <c r="BG6" i="1"/>
  <c r="BC38" i="1"/>
  <c r="BB38" i="1"/>
  <c r="BD7" i="1"/>
  <c r="BC6" i="1"/>
  <c r="BB6" i="1"/>
  <c r="EX38" i="1"/>
  <c r="FX38" i="1"/>
  <c r="FW38" i="1"/>
  <c r="GC6" i="1"/>
  <c r="GB6" i="1"/>
  <c r="HL38" i="1"/>
  <c r="HK38" i="1"/>
  <c r="I38" i="1"/>
  <c r="EZ38" i="1" l="1"/>
  <c r="FY38" i="1"/>
  <c r="DQ38" i="1"/>
  <c r="FJ38" i="1"/>
  <c r="GD6" i="1"/>
  <c r="BN6" i="1"/>
  <c r="BC44" i="1"/>
  <c r="BH44" i="1"/>
  <c r="BM44" i="1"/>
  <c r="CC6" i="1"/>
  <c r="BR44" i="1"/>
  <c r="CB44" i="1"/>
  <c r="DP44" i="1"/>
  <c r="DO44" i="1"/>
  <c r="CM44" i="1"/>
  <c r="BS6" i="1"/>
  <c r="BQ44" i="1"/>
  <c r="BL44" i="1"/>
  <c r="BI6" i="1"/>
  <c r="BG44" i="1"/>
  <c r="BI38" i="1"/>
  <c r="BD6" i="1"/>
  <c r="BB44" i="1"/>
  <c r="BD38" i="1"/>
  <c r="BD44" i="1" l="1"/>
  <c r="DQ44" i="1"/>
  <c r="BS44" i="1"/>
  <c r="CC44" i="1"/>
  <c r="BI44" i="1"/>
  <c r="BN44" i="1"/>
  <c r="O6" i="1" l="1"/>
  <c r="AN6" i="1"/>
  <c r="AR6" i="1"/>
  <c r="AS6" i="1"/>
  <c r="BV6" i="1"/>
  <c r="BW44" i="1"/>
  <c r="CP6" i="1"/>
  <c r="CQ6" i="1"/>
  <c r="CZ6" i="1"/>
  <c r="CZ44" i="1" s="1"/>
  <c r="DA6" i="1"/>
  <c r="DE6" i="1"/>
  <c r="DF6" i="1"/>
  <c r="DG6" i="1" s="1"/>
  <c r="DJ6" i="1"/>
  <c r="DK6" i="1"/>
  <c r="DK44" i="1" s="1"/>
  <c r="DT6" i="1"/>
  <c r="DU6" i="1"/>
  <c r="DV6" i="1" s="1"/>
  <c r="DY6" i="1"/>
  <c r="DZ6" i="1"/>
  <c r="ED6" i="1"/>
  <c r="EE6" i="1"/>
  <c r="EI6" i="1"/>
  <c r="EI44" i="1" s="1"/>
  <c r="EJ6" i="1"/>
  <c r="EK6" i="1" s="1"/>
  <c r="EN6" i="1"/>
  <c r="EN44" i="1" s="1"/>
  <c r="EO6" i="1"/>
  <c r="EX6" i="1"/>
  <c r="FH44" i="1"/>
  <c r="FM6" i="1"/>
  <c r="FN6" i="1"/>
  <c r="FR6" i="1"/>
  <c r="FR44" i="1" s="1"/>
  <c r="FS6" i="1"/>
  <c r="FW6" i="1"/>
  <c r="FX6" i="1"/>
  <c r="GG6" i="1"/>
  <c r="GG44" i="1" s="1"/>
  <c r="GH6" i="1"/>
  <c r="HK6" i="1"/>
  <c r="HL6" i="1"/>
  <c r="HP6" i="1"/>
  <c r="HQ6" i="1"/>
  <c r="IJ6" i="1"/>
  <c r="IK6" i="1"/>
  <c r="IU6" i="1"/>
  <c r="IY6" i="1"/>
  <c r="IZ6" i="1"/>
  <c r="JD6" i="1"/>
  <c r="JE6" i="1"/>
  <c r="JI6" i="1"/>
  <c r="JJ6" i="1"/>
  <c r="JS6" i="1"/>
  <c r="JT6" i="1"/>
  <c r="KC6" i="1"/>
  <c r="KD6" i="1"/>
  <c r="KH6" i="1"/>
  <c r="KI6" i="1"/>
  <c r="KM6" i="1"/>
  <c r="KN6" i="1"/>
  <c r="KW6" i="1"/>
  <c r="KX6" i="1"/>
  <c r="LB6" i="1"/>
  <c r="LC6" i="1"/>
  <c r="LL6" i="1"/>
  <c r="LM6" i="1"/>
  <c r="LQ6" i="1"/>
  <c r="LR6" i="1"/>
  <c r="LV6" i="1"/>
  <c r="LW6" i="1"/>
  <c r="MP6" i="1"/>
  <c r="MQ6" i="1"/>
  <c r="MU6" i="1"/>
  <c r="MV6" i="1"/>
  <c r="MZ6" i="1"/>
  <c r="NA6" i="1"/>
  <c r="NJ6" i="1"/>
  <c r="NJ44" i="1" s="1"/>
  <c r="NK6" i="1"/>
  <c r="NO6" i="1"/>
  <c r="NO44" i="1" s="1"/>
  <c r="NP6" i="1"/>
  <c r="PM6" i="1"/>
  <c r="PN6" i="1"/>
  <c r="PR6" i="1"/>
  <c r="PR44" i="1" s="1"/>
  <c r="PS6" i="1"/>
  <c r="T38" i="1"/>
  <c r="AM38" i="1"/>
  <c r="AN38" i="1"/>
  <c r="AR38" i="1"/>
  <c r="AS38" i="1"/>
  <c r="CF38" i="1"/>
  <c r="CG38" i="1"/>
  <c r="DE38" i="1"/>
  <c r="DG38" i="1" s="1"/>
  <c r="DT38" i="1"/>
  <c r="DU38" i="1"/>
  <c r="DY38" i="1"/>
  <c r="DZ38" i="1"/>
  <c r="EE38" i="1"/>
  <c r="GB38" i="1"/>
  <c r="GC38" i="1"/>
  <c r="HP38" i="1"/>
  <c r="HQ38" i="1"/>
  <c r="IT38" i="1"/>
  <c r="IU38" i="1"/>
  <c r="IY38" i="1"/>
  <c r="IZ38" i="1"/>
  <c r="JA38" i="1" s="1"/>
  <c r="JD38" i="1"/>
  <c r="JE38" i="1"/>
  <c r="JI38" i="1"/>
  <c r="JJ38" i="1"/>
  <c r="JS38" i="1"/>
  <c r="JT38" i="1"/>
  <c r="KC38" i="1"/>
  <c r="KD38" i="1"/>
  <c r="KH38" i="1"/>
  <c r="KI38" i="1"/>
  <c r="KN38" i="1"/>
  <c r="KO38" i="1" s="1"/>
  <c r="KW38" i="1"/>
  <c r="KX38" i="1"/>
  <c r="LB38" i="1"/>
  <c r="LC38" i="1"/>
  <c r="LL38" i="1"/>
  <c r="LM38" i="1"/>
  <c r="LQ38" i="1"/>
  <c r="LR38" i="1"/>
  <c r="LV38" i="1"/>
  <c r="LW38" i="1"/>
  <c r="MP38" i="1"/>
  <c r="MQ38" i="1"/>
  <c r="MU38" i="1"/>
  <c r="MV38" i="1"/>
  <c r="MZ38" i="1"/>
  <c r="NA38" i="1"/>
  <c r="PN38" i="1"/>
  <c r="FO6" i="1" l="1"/>
  <c r="BV44" i="1"/>
  <c r="BX44" i="1" s="1"/>
  <c r="BX6" i="1"/>
  <c r="IP6" i="1"/>
  <c r="IP44" i="1" s="1"/>
  <c r="IO6" i="1"/>
  <c r="IO44" i="1" s="1"/>
  <c r="GC44" i="1"/>
  <c r="GD38" i="1"/>
  <c r="EA38" i="1"/>
  <c r="EF6" i="1"/>
  <c r="EZ6" i="1"/>
  <c r="EX44" i="1"/>
  <c r="FX44" i="1"/>
  <c r="FY6" i="1"/>
  <c r="EE44" i="1"/>
  <c r="CF44" i="1"/>
  <c r="PM44" i="1"/>
  <c r="EP6" i="1"/>
  <c r="EO44" i="1"/>
  <c r="KE38" i="1"/>
  <c r="P6" i="1"/>
  <c r="CG44" i="1"/>
  <c r="PO38" i="1"/>
  <c r="NV38" i="1"/>
  <c r="JU38" i="1"/>
  <c r="PO6" i="1"/>
  <c r="GI6" i="1"/>
  <c r="JK38" i="1"/>
  <c r="JI44" i="1"/>
  <c r="N44" i="1"/>
  <c r="EJ44" i="1"/>
  <c r="EK44" i="1" s="1"/>
  <c r="HL44" i="1"/>
  <c r="HM6" i="1"/>
  <c r="NQ6" i="1"/>
  <c r="LX6" i="1"/>
  <c r="IV38" i="1"/>
  <c r="FM44" i="1"/>
  <c r="T44" i="1"/>
  <c r="I44" i="1"/>
  <c r="CP44" i="1"/>
  <c r="KD44" i="1"/>
  <c r="AN44" i="1"/>
  <c r="IZ44" i="1"/>
  <c r="DZ44" i="1"/>
  <c r="IK44" i="1"/>
  <c r="DF44" i="1"/>
  <c r="O44" i="1"/>
  <c r="MP44" i="1"/>
  <c r="JS44" i="1"/>
  <c r="MZ44" i="1"/>
  <c r="KC44" i="1"/>
  <c r="LB44" i="1"/>
  <c r="LL44" i="1"/>
  <c r="IJ44" i="1"/>
  <c r="AM44" i="1"/>
  <c r="MW6" i="1"/>
  <c r="KY6" i="1"/>
  <c r="KO6" i="1"/>
  <c r="KJ6" i="1"/>
  <c r="JK6" i="1"/>
  <c r="AO6" i="1"/>
  <c r="LQ44" i="1"/>
  <c r="JD44" i="1"/>
  <c r="IY44" i="1"/>
  <c r="IT44" i="1"/>
  <c r="PN44" i="1"/>
  <c r="MV44" i="1"/>
  <c r="LW44" i="1"/>
  <c r="KX44" i="1"/>
  <c r="KN44" i="1"/>
  <c r="KI44" i="1"/>
  <c r="JJ44" i="1"/>
  <c r="IU44" i="1"/>
  <c r="HQ44" i="1"/>
  <c r="FN44" i="1"/>
  <c r="DU44" i="1"/>
  <c r="AS44" i="1"/>
  <c r="LD6" i="1"/>
  <c r="LN6" i="1"/>
  <c r="MR6" i="1"/>
  <c r="KE6" i="1"/>
  <c r="JU6" i="1"/>
  <c r="JF6" i="1"/>
  <c r="JA6" i="1"/>
  <c r="IL6" i="1"/>
  <c r="CR6" i="1"/>
  <c r="AT6" i="1"/>
  <c r="IQ39" i="1"/>
  <c r="DY44" i="1"/>
  <c r="CQ44" i="1"/>
  <c r="K38" i="1"/>
  <c r="J44" i="1"/>
  <c r="NP44" i="1"/>
  <c r="NL6" i="1"/>
  <c r="NK44" i="1"/>
  <c r="IV6" i="1"/>
  <c r="EY44" i="1"/>
  <c r="DA44" i="1"/>
  <c r="MW38" i="1"/>
  <c r="MU44" i="1"/>
  <c r="LV44" i="1"/>
  <c r="KY38" i="1"/>
  <c r="KW44" i="1"/>
  <c r="KM44" i="1"/>
  <c r="KH44" i="1"/>
  <c r="HP44" i="1"/>
  <c r="ED44" i="1"/>
  <c r="DT44" i="1"/>
  <c r="AR44" i="1"/>
  <c r="U38" i="1"/>
  <c r="S44" i="1"/>
  <c r="AO38" i="1"/>
  <c r="HK44" i="1"/>
  <c r="FW44" i="1"/>
  <c r="DL6" i="1"/>
  <c r="DJ44" i="1"/>
  <c r="DL44" i="1" s="1"/>
  <c r="GB44" i="1"/>
  <c r="DE44" i="1"/>
  <c r="NB38" i="1"/>
  <c r="NA44" i="1"/>
  <c r="MR38" i="1"/>
  <c r="MQ44" i="1"/>
  <c r="LS38" i="1"/>
  <c r="LR44" i="1"/>
  <c r="LN38" i="1"/>
  <c r="LM44" i="1"/>
  <c r="LD38" i="1"/>
  <c r="LC44" i="1"/>
  <c r="JT44" i="1"/>
  <c r="JF38" i="1"/>
  <c r="JE44" i="1"/>
  <c r="PT6" i="1"/>
  <c r="PS44" i="1"/>
  <c r="NB6" i="1"/>
  <c r="LS6" i="1"/>
  <c r="HR6" i="1"/>
  <c r="GH44" i="1"/>
  <c r="FT6" i="1"/>
  <c r="FS44" i="1"/>
  <c r="FT44" i="1" s="1"/>
  <c r="FI44" i="1"/>
  <c r="IQ9" i="1"/>
  <c r="IQ19" i="1"/>
  <c r="IQ41" i="1"/>
  <c r="IQ37" i="1"/>
  <c r="IQ33" i="1"/>
  <c r="IQ7" i="1"/>
  <c r="IQ35" i="1"/>
  <c r="IQ31" i="1"/>
  <c r="IQ29" i="1"/>
  <c r="IQ27" i="1"/>
  <c r="IQ25" i="1"/>
  <c r="IQ23" i="1"/>
  <c r="IQ21" i="1"/>
  <c r="IQ17" i="1"/>
  <c r="IQ15" i="1"/>
  <c r="IQ13" i="1"/>
  <c r="IQ11" i="1"/>
  <c r="IQ36" i="1"/>
  <c r="IQ34" i="1"/>
  <c r="IQ32" i="1"/>
  <c r="IQ30" i="1"/>
  <c r="IQ28" i="1"/>
  <c r="IQ42" i="1"/>
  <c r="IQ26" i="1"/>
  <c r="IQ24" i="1"/>
  <c r="IQ22" i="1"/>
  <c r="IQ20" i="1"/>
  <c r="IQ18" i="1"/>
  <c r="IQ16" i="1"/>
  <c r="IQ14" i="1"/>
  <c r="IQ12" i="1"/>
  <c r="IQ40" i="1"/>
  <c r="IQ10" i="1"/>
  <c r="IQ8" i="1"/>
  <c r="AO8" i="1"/>
  <c r="AO9" i="1"/>
  <c r="AO10" i="1"/>
  <c r="AO11" i="1"/>
  <c r="AO40" i="1"/>
  <c r="AO12" i="1"/>
  <c r="AO13" i="1"/>
  <c r="AO14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NB41" i="1"/>
  <c r="MW10" i="1"/>
  <c r="MW11" i="1"/>
  <c r="MW41" i="1"/>
  <c r="MW12" i="1"/>
  <c r="MW13" i="1"/>
  <c r="MW14" i="1"/>
  <c r="MW15" i="1"/>
  <c r="MW16" i="1"/>
  <c r="MW17" i="1"/>
  <c r="MW18" i="1"/>
  <c r="MW19" i="1"/>
  <c r="MW20" i="1"/>
  <c r="MW21" i="1"/>
  <c r="MW22" i="1"/>
  <c r="MW23" i="1"/>
  <c r="MW24" i="1"/>
  <c r="MW25" i="1"/>
  <c r="MW26" i="1"/>
  <c r="MW39" i="1"/>
  <c r="MW27" i="1"/>
  <c r="MW28" i="1"/>
  <c r="MW29" i="1"/>
  <c r="MW31" i="1"/>
  <c r="MW32" i="1"/>
  <c r="MW33" i="1"/>
  <c r="MW34" i="1"/>
  <c r="MW35" i="1"/>
  <c r="MW36" i="1"/>
  <c r="MW37" i="1"/>
  <c r="LN8" i="1"/>
  <c r="LN9" i="1"/>
  <c r="LN10" i="1"/>
  <c r="LN11" i="1"/>
  <c r="LN40" i="1"/>
  <c r="LN41" i="1"/>
  <c r="LN12" i="1"/>
  <c r="LN13" i="1"/>
  <c r="LN14" i="1"/>
  <c r="LN15" i="1"/>
  <c r="LN16" i="1"/>
  <c r="LN17" i="1"/>
  <c r="LN18" i="1"/>
  <c r="LN19" i="1"/>
  <c r="LN20" i="1"/>
  <c r="LN21" i="1"/>
  <c r="LN22" i="1"/>
  <c r="LN23" i="1"/>
  <c r="LN24" i="1"/>
  <c r="LN25" i="1"/>
  <c r="LN26" i="1"/>
  <c r="LN39" i="1"/>
  <c r="LN42" i="1"/>
  <c r="LN27" i="1"/>
  <c r="LN28" i="1"/>
  <c r="LN29" i="1"/>
  <c r="LN30" i="1"/>
  <c r="LN31" i="1"/>
  <c r="LN32" i="1"/>
  <c r="LN33" i="1"/>
  <c r="LN34" i="1"/>
  <c r="LN35" i="1"/>
  <c r="LN36" i="1"/>
  <c r="LN37" i="1"/>
  <c r="LD40" i="1"/>
  <c r="LD41" i="1"/>
  <c r="LD39" i="1"/>
  <c r="LD42" i="1"/>
  <c r="KY8" i="1"/>
  <c r="KY9" i="1"/>
  <c r="KY10" i="1"/>
  <c r="KY11" i="1"/>
  <c r="KY40" i="1"/>
  <c r="KY41" i="1"/>
  <c r="KY12" i="1"/>
  <c r="KY13" i="1"/>
  <c r="KY14" i="1"/>
  <c r="KY15" i="1"/>
  <c r="KY16" i="1"/>
  <c r="KY17" i="1"/>
  <c r="KY18" i="1"/>
  <c r="KY19" i="1"/>
  <c r="KY20" i="1"/>
  <c r="KY21" i="1"/>
  <c r="KY22" i="1"/>
  <c r="KY23" i="1"/>
  <c r="KY24" i="1"/>
  <c r="KY25" i="1"/>
  <c r="KY26" i="1"/>
  <c r="KY39" i="1"/>
  <c r="KY42" i="1"/>
  <c r="KY27" i="1"/>
  <c r="KY28" i="1"/>
  <c r="KY29" i="1"/>
  <c r="KY30" i="1"/>
  <c r="KY31" i="1"/>
  <c r="KY32" i="1"/>
  <c r="KY33" i="1"/>
  <c r="KY34" i="1"/>
  <c r="KY35" i="1"/>
  <c r="KY36" i="1"/>
  <c r="KY37" i="1"/>
  <c r="LX15" i="1"/>
  <c r="LX30" i="1"/>
  <c r="LX31" i="1"/>
  <c r="LS8" i="1"/>
  <c r="LS9" i="1"/>
  <c r="LS10" i="1"/>
  <c r="LS11" i="1"/>
  <c r="LS40" i="1"/>
  <c r="LS41" i="1"/>
  <c r="LS12" i="1"/>
  <c r="LS13" i="1"/>
  <c r="LS14" i="1"/>
  <c r="LS15" i="1"/>
  <c r="LS16" i="1"/>
  <c r="LS17" i="1"/>
  <c r="LS18" i="1"/>
  <c r="LS19" i="1"/>
  <c r="LS20" i="1"/>
  <c r="LS21" i="1"/>
  <c r="LS22" i="1"/>
  <c r="LS23" i="1"/>
  <c r="LS24" i="1"/>
  <c r="LS25" i="1"/>
  <c r="LS26" i="1"/>
  <c r="LS39" i="1"/>
  <c r="LS42" i="1"/>
  <c r="LS27" i="1"/>
  <c r="LS28" i="1"/>
  <c r="LS29" i="1"/>
  <c r="LS30" i="1"/>
  <c r="LS31" i="1"/>
  <c r="LS32" i="1"/>
  <c r="LS33" i="1"/>
  <c r="LS34" i="1"/>
  <c r="LS35" i="1"/>
  <c r="LS36" i="1"/>
  <c r="LS37" i="1"/>
  <c r="JF8" i="1"/>
  <c r="JF40" i="1"/>
  <c r="JF41" i="1"/>
  <c r="JF39" i="1"/>
  <c r="MR11" i="1"/>
  <c r="MR13" i="1"/>
  <c r="MR14" i="1"/>
  <c r="MR18" i="1"/>
  <c r="MR19" i="1"/>
  <c r="MR20" i="1"/>
  <c r="MR21" i="1"/>
  <c r="MR23" i="1"/>
  <c r="MR25" i="1"/>
  <c r="MR42" i="1"/>
  <c r="MR27" i="1"/>
  <c r="MR29" i="1"/>
  <c r="MR31" i="1"/>
  <c r="MR32" i="1"/>
  <c r="MR34" i="1"/>
  <c r="MR35" i="1"/>
  <c r="MR36" i="1"/>
  <c r="MR37" i="1"/>
  <c r="U42" i="1"/>
  <c r="AT37" i="1"/>
  <c r="MW7" i="1"/>
  <c r="LN7" i="1"/>
  <c r="LD7" i="1"/>
  <c r="KY7" i="1"/>
  <c r="KO7" i="1"/>
  <c r="LS7" i="1"/>
  <c r="JF7" i="1"/>
  <c r="MR7" i="1"/>
  <c r="IV7" i="1"/>
  <c r="K8" i="1"/>
  <c r="K9" i="1"/>
  <c r="K10" i="1"/>
  <c r="K11" i="1"/>
  <c r="K40" i="1"/>
  <c r="K4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39" i="1"/>
  <c r="K42" i="1"/>
  <c r="K27" i="1"/>
  <c r="K28" i="1"/>
  <c r="K29" i="1"/>
  <c r="K30" i="1"/>
  <c r="K31" i="1"/>
  <c r="K32" i="1"/>
  <c r="K33" i="1"/>
  <c r="K34" i="1"/>
  <c r="K35" i="1"/>
  <c r="K36" i="1"/>
  <c r="K37" i="1"/>
  <c r="AO7" i="1"/>
  <c r="P44" i="1" l="1"/>
  <c r="E44" i="1"/>
  <c r="KE44" i="1"/>
  <c r="D44" i="1"/>
  <c r="PO44" i="1"/>
  <c r="HM44" i="1"/>
  <c r="IQ6" i="1"/>
  <c r="NL44" i="1"/>
  <c r="PT44" i="1"/>
  <c r="NQ44" i="1"/>
  <c r="FJ44" i="1"/>
  <c r="GI44" i="1"/>
  <c r="FY44" i="1"/>
  <c r="EZ44" i="1"/>
  <c r="EP44" i="1"/>
  <c r="GD44" i="1"/>
  <c r="CH44" i="1"/>
  <c r="DB44" i="1"/>
  <c r="U44" i="1"/>
  <c r="K44" i="1"/>
  <c r="JA44" i="1"/>
  <c r="EA44" i="1"/>
  <c r="LD44" i="1"/>
  <c r="AO44" i="1"/>
  <c r="DG44" i="1"/>
  <c r="EF44" i="1"/>
  <c r="NB44" i="1"/>
  <c r="KY44" i="1"/>
  <c r="MW44" i="1"/>
  <c r="IL44" i="1"/>
  <c r="DV44" i="1"/>
  <c r="LS44" i="1"/>
  <c r="HR44" i="1"/>
  <c r="JU44" i="1"/>
  <c r="KJ44" i="1"/>
  <c r="MR44" i="1"/>
  <c r="AT44" i="1"/>
  <c r="JF44" i="1"/>
  <c r="LN44" i="1"/>
  <c r="IV44" i="1"/>
  <c r="FO44" i="1"/>
  <c r="JK44" i="1"/>
  <c r="KO44" i="1"/>
  <c r="LX44" i="1"/>
  <c r="IQ38" i="1"/>
  <c r="CR44" i="1"/>
  <c r="F37" i="1"/>
  <c r="F35" i="1"/>
  <c r="F29" i="1"/>
  <c r="F27" i="1"/>
  <c r="F39" i="1"/>
  <c r="F25" i="1"/>
  <c r="F23" i="1"/>
  <c r="F34" i="1"/>
  <c r="F20" i="1"/>
  <c r="F16" i="1"/>
  <c r="F12" i="1"/>
  <c r="F10" i="1"/>
  <c r="F8" i="1"/>
  <c r="F7" i="1"/>
  <c r="F36" i="1"/>
  <c r="F15" i="1"/>
  <c r="F13" i="1"/>
  <c r="F41" i="1"/>
  <c r="F11" i="1"/>
  <c r="F9" i="1"/>
  <c r="F30" i="1"/>
  <c r="F28" i="1"/>
  <c r="F24" i="1"/>
  <c r="F22" i="1"/>
  <c r="F42" i="1"/>
  <c r="F18" i="1"/>
  <c r="F32" i="1"/>
  <c r="F21" i="1"/>
  <c r="F14" i="1"/>
  <c r="F33" i="1"/>
  <c r="F31" i="1"/>
  <c r="F26" i="1"/>
  <c r="F19" i="1"/>
  <c r="F17" i="1"/>
  <c r="F40" i="1"/>
  <c r="F38" i="1" l="1"/>
  <c r="IQ44" i="1"/>
  <c r="F6" i="1"/>
  <c r="F44" i="1" l="1"/>
  <c r="AJ7" i="1" l="1"/>
  <c r="TZ7" i="1" l="1"/>
  <c r="AJ27" i="1"/>
  <c r="AJ22" i="1"/>
  <c r="AJ11" i="1"/>
  <c r="AJ38" i="1"/>
  <c r="AJ37" i="1"/>
  <c r="AJ41" i="1"/>
  <c r="AJ13" i="1"/>
  <c r="AJ42" i="1"/>
  <c r="AJ16" i="1"/>
  <c r="AJ31" i="1"/>
  <c r="AJ19" i="1"/>
  <c r="TZ42" i="1"/>
  <c r="AJ18" i="1"/>
  <c r="AJ29" i="1"/>
  <c r="AJ33" i="1"/>
  <c r="TZ40" i="1"/>
  <c r="AJ40" i="1"/>
  <c r="AJ8" i="1"/>
  <c r="AJ34" i="1"/>
  <c r="TZ35" i="1"/>
  <c r="AJ35" i="1"/>
  <c r="AJ12" i="1"/>
  <c r="TZ37" i="1"/>
  <c r="TZ27" i="1"/>
  <c r="AJ9" i="1"/>
  <c r="AJ20" i="1"/>
  <c r="TZ20" i="1"/>
  <c r="AJ28" i="1"/>
  <c r="AJ24" i="1"/>
  <c r="AJ32" i="1"/>
  <c r="AJ36" i="1"/>
  <c r="TZ16" i="1"/>
  <c r="TZ12" i="1"/>
  <c r="TZ29" i="1"/>
  <c r="AJ23" i="1"/>
  <c r="TZ23" i="1"/>
  <c r="TZ19" i="1"/>
  <c r="TZ33" i="1"/>
  <c r="AJ39" i="1"/>
  <c r="AJ6" i="1"/>
  <c r="AJ10" i="1"/>
  <c r="TZ10" i="1"/>
  <c r="TZ8" i="1"/>
  <c r="TZ39" i="1"/>
  <c r="TZ34" i="1"/>
  <c r="AJ17" i="1"/>
  <c r="AJ14" i="1"/>
  <c r="AJ26" i="1"/>
  <c r="AJ15" i="1"/>
  <c r="TZ15" i="1"/>
  <c r="TZ31" i="1"/>
  <c r="TZ28" i="1"/>
  <c r="AJ30" i="1"/>
  <c r="TZ17" i="1"/>
  <c r="TZ14" i="1"/>
  <c r="TZ11" i="1"/>
  <c r="TZ18" i="1"/>
  <c r="TZ21" i="1"/>
  <c r="AJ21" i="1"/>
  <c r="AJ25" i="1"/>
  <c r="TZ22" i="1"/>
  <c r="TZ26" i="1"/>
  <c r="TZ41" i="1"/>
  <c r="TZ30" i="1"/>
  <c r="TZ25" i="1"/>
  <c r="TZ9" i="1"/>
  <c r="TZ13" i="1"/>
  <c r="TZ36" i="1"/>
  <c r="AJ44" i="1" l="1"/>
  <c r="TZ32" i="1"/>
  <c r="TZ38" i="1"/>
  <c r="OE6" i="1"/>
  <c r="NV24" i="1"/>
  <c r="NV6" i="1" l="1"/>
  <c r="OF6" i="1"/>
  <c r="OE44" i="1"/>
  <c r="OF44" i="1" l="1"/>
  <c r="NV44" i="1"/>
  <c r="TZ24" i="1"/>
  <c r="TZ6" i="1" l="1"/>
  <c r="TZ44" i="1"/>
  <c r="AG44" i="1"/>
  <c r="HJ38" i="1"/>
  <c r="HJ44" i="1"/>
</calcChain>
</file>

<file path=xl/sharedStrings.xml><?xml version="1.0" encoding="utf-8"?>
<sst xmlns="http://schemas.openxmlformats.org/spreadsheetml/2006/main" count="2998" uniqueCount="239">
  <si>
    <t>0130278020</t>
  </si>
  <si>
    <t>0130278050</t>
  </si>
  <si>
    <t>8800050100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</si>
  <si>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</si>
  <si>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</si>
  <si>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</si>
  <si>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Агинский район</t>
  </si>
  <si>
    <t>Акшинский район</t>
  </si>
  <si>
    <t>Алек-Заводский район</t>
  </si>
  <si>
    <t>Балейский район</t>
  </si>
  <si>
    <t>Борзинский район</t>
  </si>
  <si>
    <t>г. Петровск-Забайкальский</t>
  </si>
  <si>
    <t>г. Чита</t>
  </si>
  <si>
    <t>Газ-Заводский район</t>
  </si>
  <si>
    <t>Дульдургинский район</t>
  </si>
  <si>
    <t>Забайкальский район</t>
  </si>
  <si>
    <t>Каларский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</si>
  <si>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</si>
  <si>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</si>
  <si>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</si>
  <si>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</si>
  <si>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</si>
  <si>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</si>
  <si>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</si>
  <si>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</si>
  <si>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</si>
  <si>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</si>
  <si>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</si>
  <si>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п. Агинское</t>
  </si>
  <si>
    <t>п.Горный ЗАТО</t>
  </si>
  <si>
    <t>Петровск-Забайкальский район</t>
  </si>
  <si>
    <t>Приаргунский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</si>
  <si>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</si>
  <si>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</si>
  <si>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</si>
  <si>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</si>
  <si>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</si>
  <si>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</si>
  <si>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</si>
  <si>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</si>
  <si>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</si>
  <si>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% исполнения</t>
  </si>
  <si>
    <t>Дотации - всего</t>
  </si>
  <si>
    <t>Фактическое исполнение</t>
  </si>
  <si>
    <t>в том числе</t>
  </si>
  <si>
    <t>Субсидии - всего</t>
  </si>
  <si>
    <t>Субвенции- всего</t>
  </si>
  <si>
    <t>Иные межбюджетные трансферты - всего</t>
  </si>
  <si>
    <t>Всего межбюджетных трансфертов</t>
  </si>
  <si>
    <t>Наименование муниципальных районов и городских округов</t>
  </si>
  <si>
    <t>Муниципальные районы</t>
  </si>
  <si>
    <t>ВСЕГО</t>
  </si>
  <si>
    <t>Утвержденные бюджетные назначения (уточненные)</t>
  </si>
  <si>
    <t>тыс.рублей</t>
  </si>
  <si>
    <t>Нераспределенные средства</t>
  </si>
  <si>
    <t>Х</t>
  </si>
  <si>
    <t>14207R2550</t>
  </si>
  <si>
    <t>032I555270</t>
  </si>
  <si>
    <t>Государственная поддержка отрасли культуры</t>
  </si>
  <si>
    <t>151A155190</t>
  </si>
  <si>
    <t>Мероприятия государственной программы Российской Федерации "Доступная среда"</t>
  </si>
  <si>
    <t>24202R0270</t>
  </si>
  <si>
    <t>Мероприятия по переселению граждан из ветхого и аварийного жилья в зоне Байкало-Амурской магистрали</t>
  </si>
  <si>
    <t>28301R0230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</si>
  <si>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</si>
  <si>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28301R1780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</si>
  <si>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</si>
  <si>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2710274905</t>
  </si>
  <si>
    <t>1310379502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</si>
  <si>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</si>
  <si>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</si>
  <si>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 xml:space="preserve">Дотация на компенсацию снижения поступления налоговых и неналоговых доходов бюджетов муниципальных районов, в том числе преобразованных в муниципальные округа, и городских округов Забайкальского края
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</si>
  <si>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Федерации, для бюджетов муниципальных образований</t>
  </si>
  <si>
    <t>0130278030</t>
  </si>
  <si>
    <t>8800079491</t>
  </si>
  <si>
    <t xml:space="preserve"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</si>
  <si>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Государственная поддержка малого и среднего предпринимательства в субъектах Российской Федерации
</t>
  </si>
  <si>
    <t>Модернизация региональных и муниципальных детских школ искусств по видам искусств</t>
  </si>
  <si>
    <t>15105R3060</t>
  </si>
  <si>
    <t>Обеспечение основных требований действующего законодательства в области антитеррористической безопасности образовательных организаций</t>
  </si>
  <si>
    <t>1410671440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</si>
  <si>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</si>
  <si>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15106R4670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</si>
  <si>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</si>
  <si>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14203R3040</t>
  </si>
  <si>
    <t>Осуществление городским округом "Город Чита" функций административного центра (столицы) Забайкальского края</t>
  </si>
  <si>
    <t>1210374521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</si>
  <si>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</si>
  <si>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</si>
  <si>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Поддержка отрасли культуры</t>
  </si>
  <si>
    <t>15102R5190</t>
  </si>
  <si>
    <t>15106R5190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</si>
  <si>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</si>
  <si>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15103R4660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</si>
  <si>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</si>
  <si>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</si>
  <si>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Проектирование и строительство троллейбусных линий</t>
  </si>
  <si>
    <t>131G474506</t>
  </si>
  <si>
    <t>Развитие транспортной инфраструктуры на сельских территориях</t>
  </si>
  <si>
    <t>32301R3720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</si>
  <si>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</si>
  <si>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1470271101</t>
  </si>
  <si>
    <t>Реализация мероприятий по комплексному развитию сельских территорий</t>
  </si>
  <si>
    <t>32101R5760</t>
  </si>
  <si>
    <t>32302R5760</t>
  </si>
  <si>
    <t>32303R5760</t>
  </si>
  <si>
    <t>Реализация мероприятий по ликвидации мест несанкционированного размещения отходов</t>
  </si>
  <si>
    <t>0820177264</t>
  </si>
  <si>
    <t>Реализация мероприятий по обеспечению жильем молодых семей</t>
  </si>
  <si>
    <t>12301R4970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</si>
  <si>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</si>
  <si>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</si>
  <si>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2019-2024 годы"</t>
  </si>
  <si>
    <t>31203R2990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</si>
  <si>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</si>
  <si>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</si>
  <si>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</si>
  <si>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142E250970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</si>
  <si>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</si>
  <si>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</si>
  <si>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</si>
  <si>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</si>
  <si>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Создание центров цифрового образования детей</t>
  </si>
  <si>
    <t>145E452190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</si>
  <si>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</si>
  <si>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0130278180</t>
  </si>
  <si>
    <t>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</si>
  <si>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1210274770</t>
  </si>
  <si>
    <t>2420172270</t>
  </si>
  <si>
    <t>Субсидия на реализацию мероприятий по осуществлению расходов, связанных с созданием центров цифрового образования детей</t>
  </si>
  <si>
    <t>145E471442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</si>
  <si>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</si>
  <si>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</si>
  <si>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</si>
  <si>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184P554950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</si>
  <si>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</si>
  <si>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</si>
  <si>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</si>
  <si>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05Д0279263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</si>
  <si>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</si>
  <si>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</si>
  <si>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</si>
  <si>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</si>
  <si>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</si>
  <si>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</si>
  <si>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</si>
  <si>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</si>
  <si>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Организация проведения мероприятий по содержанию безнадзорных животных</t>
  </si>
  <si>
    <t>05Д0277263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</si>
  <si>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</si>
  <si>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</si>
  <si>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</si>
  <si>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</si>
  <si>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</si>
  <si>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</si>
  <si>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</si>
  <si>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</si>
  <si>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</si>
  <si>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</si>
  <si>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</si>
  <si>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</si>
  <si>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</si>
  <si>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</si>
  <si>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</si>
  <si>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</si>
  <si>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</si>
  <si>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</si>
  <si>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</si>
  <si>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</si>
  <si>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</si>
  <si>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</si>
  <si>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</si>
  <si>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</si>
  <si>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</si>
  <si>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</si>
  <si>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</si>
  <si>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</si>
  <si>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</si>
  <si>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</si>
  <si>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</si>
  <si>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</si>
  <si>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</si>
  <si>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Иные межбюджетные трансферты бюджетам муниципальных районов (городских округов) за достижение значений (уровней) показателей по итогам рейтинга</t>
  </si>
  <si>
    <t>8800078200</t>
  </si>
  <si>
    <t>Иные межбюджетные трансферты бюджетам муниципальных районов и городских округов Забайкальского края за достигнутые показатели по итогам общероссийского голосования по поправкам в Конституцию Российской Федерации</t>
  </si>
  <si>
    <t>8800079109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</si>
  <si>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остальных районах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</si>
  <si>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1420171030</t>
  </si>
  <si>
    <t>Оказание содействия в подготовке и проведении общероссийского голосования, а также в информировании граждан Российской Федерации о такой подготовке</t>
  </si>
  <si>
    <t>880W009108</t>
  </si>
  <si>
    <t>Поддержка проектов, обеспечивающих создание инфраструктуры центров (служб) помощи родителям с детьми дошкольного возраста, в том числе от 0 до 3 лет, реализующих программы психолого-педагогической, диагностической, консультационной помощи родителям с детьми дошкольного возраста, в том числе от 0 до 3 лет</t>
  </si>
  <si>
    <t>1410471446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</si>
  <si>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</si>
  <si>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</si>
  <si>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</si>
  <si>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8800009218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</si>
  <si>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</si>
  <si>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133065505М</t>
  </si>
  <si>
    <t>141075505М</t>
  </si>
  <si>
    <t>142045505М</t>
  </si>
  <si>
    <t>151085505М</t>
  </si>
  <si>
    <t>184015505М</t>
  </si>
  <si>
    <t>184135505М</t>
  </si>
  <si>
    <t>184145505М</t>
  </si>
  <si>
    <t>291045505М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</si>
  <si>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 и городских округов)</t>
  </si>
  <si>
    <t>14107Ц505М</t>
  </si>
  <si>
    <t>15108Ц505М</t>
  </si>
  <si>
    <t>18401Ц505М</t>
  </si>
  <si>
    <t>29104Ц505М</t>
  </si>
  <si>
    <t>Резервные фонды исполнительных органов государственной власти субъекта Российской Федерации</t>
  </si>
  <si>
    <t>8800000704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</si>
  <si>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</si>
  <si>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1330374316</t>
  </si>
  <si>
    <t>Создание виртуальных концертных залов</t>
  </si>
  <si>
    <t>151A354530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</si>
  <si>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</si>
  <si>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</si>
  <si>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</si>
  <si>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</si>
  <si>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</si>
  <si>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</si>
  <si>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Финансовое обеспечение дорожной деятельности в целях реализации мероприятий в городских агломерациях в том числе за счет средств резервного фонда Правительства Российской Федерации</t>
  </si>
  <si>
    <t>1420871444</t>
  </si>
  <si>
    <t>133R153930</t>
  </si>
  <si>
    <t>133R158560</t>
  </si>
  <si>
    <t>Сведения о предоставлении из бюджета Забайкальского края межбюджетных трансфертов муниципальным районам (городским округам) за 2020 год</t>
  </si>
  <si>
    <t>Городские округа</t>
  </si>
  <si>
    <t>План по закону первоначальный
(1778-ЗЗК от 19.12.2019 г.)</t>
  </si>
  <si>
    <t>План по закону о бюджете уточненный
(1897-ЗЗК от 30.12.2020 г.)</t>
  </si>
  <si>
    <t>Модернизация и закрытие котельных с их переводом на централизованное теплоснабжение</t>
  </si>
  <si>
    <t>082G474508</t>
  </si>
  <si>
    <t>Проведение Всероссийской переписи населения 2020 года</t>
  </si>
  <si>
    <t>8800054690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</si>
  <si>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</si>
  <si>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2730374303</t>
  </si>
  <si>
    <t>2710174102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</si>
  <si>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</si>
  <si>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32201R5760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</si>
</sst>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FFC0"/>
      </patternFill>
    </fill>
    <fill>
      <patternFill patternType="solid">
        <fgColor rgb="FFFFFFC0"/>
      </patternFill>
    </fill>
    <fill>
      <patternFill patternType="solid">
        <fgColor rgb="FFFFC00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</borders>
  <cellStyleXfs count="39">
    <xf numFmtId="0" fontId="0" fillId="0" borderId="0"/>
    <xf numFmtId="49" fontId="3" fillId="0" borderId="5">
      <alignment horizontal="center" vertical="center" wrapText="1"/>
    </xf>
    <xf numFmtId="0" fontId="7" fillId="0" borderId="0" applyFont="0" applyFill="0" applyBorder="0" applyAlignment="0" applyProtection="0"/>
    <xf numFmtId="49" fontId="3" fillId="0" borderId="5">
      <alignment horizontal="center" vertical="center" wrapText="1"/>
    </xf>
    <xf numFmtId="4" fontId="9" fillId="2" borderId="17">
      <alignment horizontal="right" shrinkToFit="1"/>
    </xf>
    <xf numFmtId="0" fontId="10" fillId="0" borderId="0"/>
    <xf numFmtId="0" fontId="11" fillId="0" borderId="0">
      <alignment horizontal="center" vertical="top"/>
    </xf>
    <xf numFmtId="0" fontId="12" fillId="0" borderId="0"/>
    <xf numFmtId="0" fontId="13" fillId="0" borderId="19">
      <alignment horizontal="right" vertical="top" wrapText="1"/>
    </xf>
    <xf numFmtId="49" fontId="3" fillId="0" borderId="20">
      <alignment horizontal="center" vertical="center" wrapText="1"/>
    </xf>
    <xf numFmtId="49" fontId="3" fillId="0" borderId="18">
      <alignment horizontal="center" vertical="center" wrapText="1"/>
    </xf>
    <xf numFmtId="49" fontId="3" fillId="3" borderId="18">
      <alignment horizontal="center" vertical="center" wrapText="1"/>
    </xf>
    <xf numFmtId="49" fontId="3" fillId="4" borderId="5">
      <alignment horizontal="center" vertical="center" wrapText="1"/>
    </xf>
    <xf numFmtId="49" fontId="3" fillId="2" borderId="5">
      <alignment horizontal="center" vertical="center" wrapText="1"/>
    </xf>
    <xf numFmtId="49" fontId="3" fillId="3" borderId="5">
      <alignment horizontal="center" vertical="center" wrapText="1"/>
    </xf>
    <xf numFmtId="49" fontId="3" fillId="0" borderId="21">
      <alignment horizontal="center" vertical="center" wrapText="1"/>
    </xf>
    <xf numFmtId="49" fontId="3" fillId="0" borderId="5">
      <alignment horizontal="center" vertical="center" wrapText="1"/>
    </xf>
    <xf numFmtId="0" fontId="14" fillId="0" borderId="5">
      <alignment horizontal="center" vertical="center"/>
    </xf>
    <xf numFmtId="0" fontId="3" fillId="5" borderId="5">
      <alignment horizontal="left" vertical="top" wrapText="1"/>
    </xf>
    <xf numFmtId="4" fontId="3" fillId="2" borderId="5">
      <alignment horizontal="right" vertical="top" shrinkToFit="1"/>
    </xf>
    <xf numFmtId="4" fontId="3" fillId="5" borderId="5">
      <alignment horizontal="right" vertical="top" shrinkToFit="1"/>
    </xf>
    <xf numFmtId="4" fontId="3" fillId="3" borderId="5">
      <alignment horizontal="right" vertical="top" shrinkToFit="1"/>
    </xf>
    <xf numFmtId="0" fontId="13" fillId="0" borderId="22"/>
    <xf numFmtId="0" fontId="13" fillId="0" borderId="23"/>
    <xf numFmtId="0" fontId="13" fillId="0" borderId="24"/>
    <xf numFmtId="0" fontId="9" fillId="6" borderId="25"/>
    <xf numFmtId="4" fontId="9" fillId="6" borderId="17">
      <alignment horizontal="right" shrinkToFit="1"/>
    </xf>
    <xf numFmtId="4" fontId="9" fillId="3" borderId="26">
      <alignment horizontal="right" shrinkToFit="1"/>
    </xf>
    <xf numFmtId="0" fontId="13" fillId="0" borderId="0">
      <alignment horizontal="left" vertical="top" wrapText="1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7" borderId="0"/>
    <xf numFmtId="0" fontId="12" fillId="0" borderId="0"/>
    <xf numFmtId="0" fontId="13" fillId="0" borderId="19">
      <alignment horizontal="right" vertical="top"/>
    </xf>
    <xf numFmtId="0" fontId="10" fillId="0" borderId="0"/>
    <xf numFmtId="0" fontId="8" fillId="0" borderId="0">
      <alignment horizontal="right" vertical="top" wrapText="1"/>
    </xf>
  </cellStyleXfs>
  <cellXfs count="11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6" fillId="0" borderId="0" xfId="0" applyFont="1" applyFill="1"/>
    <xf numFmtId="2" fontId="2" fillId="0" borderId="0" xfId="0" applyNumberFormat="1" applyFont="1" applyFill="1"/>
    <xf numFmtId="2" fontId="1" fillId="0" borderId="0" xfId="0" applyNumberFormat="1" applyFont="1" applyFill="1"/>
    <xf numFmtId="164" fontId="2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 applyProtection="1">
      <alignment horizontal="right" vertical="center" wrapText="1"/>
      <protection locked="0" hidden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 vertical="center"/>
      <protection locked="0"/>
    </xf>
    <xf numFmtId="164" fontId="8" fillId="0" borderId="1" xfId="3" applyNumberFormat="1" applyFont="1" applyFill="1" applyBorder="1" applyAlignment="1" applyProtection="1">
      <alignment horizontal="right" vertical="center" wrapText="1"/>
    </xf>
    <xf numFmtId="164" fontId="8" fillId="0" borderId="1" xfId="1" applyNumberFormat="1" applyFont="1" applyFill="1" applyBorder="1" applyAlignment="1" applyProtection="1">
      <alignment horizontal="right" vertical="center" shrinkToFit="1"/>
    </xf>
    <xf numFmtId="164" fontId="2" fillId="0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right" vertical="center" wrapText="1"/>
    </xf>
    <xf numFmtId="164" fontId="1" fillId="8" borderId="1" xfId="0" applyNumberFormat="1" applyFont="1" applyFill="1" applyBorder="1" applyAlignment="1">
      <alignment horizontal="right" vertical="center"/>
    </xf>
    <xf numFmtId="0" fontId="1" fillId="8" borderId="1" xfId="0" applyFont="1" applyFill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right" vertical="center"/>
    </xf>
    <xf numFmtId="164" fontId="1" fillId="8" borderId="1" xfId="0" applyNumberFormat="1" applyFont="1" applyFill="1" applyBorder="1" applyAlignment="1">
      <alignment horizontal="right" vertical="center" wrapText="1"/>
    </xf>
    <xf numFmtId="164" fontId="4" fillId="8" borderId="1" xfId="0" applyNumberFormat="1" applyFont="1" applyFill="1" applyBorder="1" applyAlignment="1">
      <alignment horizontal="right" vertical="center" wrapText="1"/>
    </xf>
    <xf numFmtId="0" fontId="5" fillId="8" borderId="2" xfId="0" applyFont="1" applyFill="1" applyBorder="1" applyAlignment="1">
      <alignment horizontal="center" vertical="center" wrapText="1"/>
    </xf>
    <xf numFmtId="4" fontId="5" fillId="8" borderId="2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/>
      <protection locked="0"/>
    </xf>
    <xf numFmtId="4" fontId="1" fillId="8" borderId="2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quotePrefix="1" applyNumberFormat="1" applyFont="1" applyFill="1" applyBorder="1" applyAlignment="1">
      <alignment horizontal="center" vertical="center" wrapText="1"/>
    </xf>
    <xf numFmtId="0" fontId="1" fillId="0" borderId="4" xfId="0" quotePrefix="1" applyNumberFormat="1" applyFont="1" applyFill="1" applyBorder="1" applyAlignment="1">
      <alignment horizontal="center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4" fillId="8" borderId="7" xfId="0" applyNumberFormat="1" applyFont="1" applyFill="1" applyBorder="1" applyAlignment="1">
      <alignment horizontal="center" vertical="center" wrapText="1"/>
    </xf>
    <xf numFmtId="0" fontId="4" fillId="8" borderId="8" xfId="0" applyNumberFormat="1" applyFont="1" applyFill="1" applyBorder="1" applyAlignment="1">
      <alignment horizontal="center" vertical="center" wrapText="1"/>
    </xf>
    <xf numFmtId="0" fontId="4" fillId="8" borderId="9" xfId="0" applyNumberFormat="1" applyFont="1" applyFill="1" applyBorder="1" applyAlignment="1">
      <alignment horizontal="center" vertical="center" wrapText="1"/>
    </xf>
    <xf numFmtId="0" fontId="4" fillId="8" borderId="15" xfId="0" applyNumberFormat="1" applyFont="1" applyFill="1" applyBorder="1" applyAlignment="1">
      <alignment horizontal="center" vertical="center" wrapText="1"/>
    </xf>
    <xf numFmtId="0" fontId="4" fillId="8" borderId="0" xfId="0" applyNumberFormat="1" applyFont="1" applyFill="1" applyBorder="1" applyAlignment="1">
      <alignment horizontal="center" vertical="center" wrapText="1"/>
    </xf>
    <xf numFmtId="0" fontId="4" fillId="8" borderId="16" xfId="0" applyNumberFormat="1" applyFont="1" applyFill="1" applyBorder="1" applyAlignment="1">
      <alignment horizontal="center" vertical="center" wrapText="1"/>
    </xf>
    <xf numFmtId="0" fontId="4" fillId="8" borderId="10" xfId="0" applyNumberFormat="1" applyFont="1" applyFill="1" applyBorder="1" applyAlignment="1">
      <alignment horizontal="center" vertical="center" wrapText="1"/>
    </xf>
    <xf numFmtId="0" fontId="4" fillId="8" borderId="11" xfId="0" applyNumberFormat="1" applyFont="1" applyFill="1" applyBorder="1" applyAlignment="1">
      <alignment horizontal="center" vertical="center" wrapText="1"/>
    </xf>
    <xf numFmtId="0" fontId="4" fillId="8" borderId="12" xfId="0" applyNumberFormat="1" applyFont="1" applyFill="1" applyBorder="1" applyAlignment="1">
      <alignment horizontal="center" vertical="center" wrapText="1"/>
    </xf>
    <xf numFmtId="4" fontId="5" fillId="8" borderId="8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4" fontId="5" fillId="8" borderId="0" xfId="0" applyNumberFormat="1" applyFont="1" applyFill="1" applyBorder="1" applyAlignment="1">
      <alignment horizontal="center" vertical="center" wrapText="1"/>
    </xf>
    <xf numFmtId="4" fontId="5" fillId="8" borderId="16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 wrapText="1"/>
    </xf>
    <xf numFmtId="4" fontId="5" fillId="8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</cellXfs>
  <cellStyles count="39">
    <cellStyle name="br" xfId="31"/>
    <cellStyle name="col" xfId="30"/>
    <cellStyle name="st23" xfId="38"/>
    <cellStyle name="st30" xfId="8"/>
    <cellStyle name="style0" xfId="32"/>
    <cellStyle name="td" xfId="33"/>
    <cellStyle name="tr" xfId="29"/>
    <cellStyle name="xl21" xfId="34"/>
    <cellStyle name="xl22" xfId="16"/>
    <cellStyle name="xl23" xfId="3"/>
    <cellStyle name="xl23 2" xfId="18"/>
    <cellStyle name="xl24" xfId="22"/>
    <cellStyle name="xl25" xfId="25"/>
    <cellStyle name="xl26" xfId="35"/>
    <cellStyle name="xl27" xfId="9"/>
    <cellStyle name="xl28" xfId="17"/>
    <cellStyle name="xl29" xfId="13"/>
    <cellStyle name="xl30" xfId="19"/>
    <cellStyle name="xl31" xfId="10"/>
    <cellStyle name="xl32" xfId="12"/>
    <cellStyle name="xl33" xfId="15"/>
    <cellStyle name="xl34" xfId="4"/>
    <cellStyle name="xl34 2" xfId="20"/>
    <cellStyle name="xl35" xfId="23"/>
    <cellStyle name="xl36" xfId="1"/>
    <cellStyle name="xl36 2" xfId="26"/>
    <cellStyle name="xl37" xfId="6"/>
    <cellStyle name="xl38" xfId="36"/>
    <cellStyle name="xl39" xfId="11"/>
    <cellStyle name="xl40" xfId="14"/>
    <cellStyle name="xl41" xfId="21"/>
    <cellStyle name="xl42" xfId="24"/>
    <cellStyle name="xl43" xfId="27"/>
    <cellStyle name="xl44" xfId="28"/>
    <cellStyle name="xl45" xfId="7"/>
    <cellStyle name="Обычный" xfId="0" builtinId="0"/>
    <cellStyle name="Обычный 2" xfId="37"/>
    <cellStyle name="Обычный 3" xfId="5"/>
    <cellStyle name="Финансовый_Лист2" xfId="2"/>
  </cellStyles>
  <dxfs count="0"/>
  <tableStyles count="0" defaultTableStyle="TableStyleMedium2" defaultPivotStyle="PivotStyleLight16"/>
  <colors>
    <mruColors>
      <color rgb="FF99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D1048576"/>
  <sheetViews>
    <sheetView tabSelected="1" view="pageBreakPreview" zoomScale="80" zoomScaleNormal="90" zoomScaleSheetLayoutView="8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NG19" sqref="NG19"/>
    </sheetView>
  </sheetViews>
  <sheetFormatPr defaultColWidth="27.28515625" defaultRowHeight="12.75" x14ac:dyDescent="0.2"/>
  <cols>
    <col min="1" max="1" width="25.85546875" style="1" customWidth="1"/>
    <col min="2" max="2" width="17.140625" style="1" customWidth="1"/>
    <col min="3" max="3" width="14.28515625" style="1" customWidth="1"/>
    <col min="4" max="4" width="15.42578125" style="1" customWidth="1"/>
    <col min="5" max="5" width="13.140625" style="1" customWidth="1"/>
    <col min="6" max="6" width="11.85546875" style="1" customWidth="1"/>
    <col min="7" max="7" width="16.7109375" style="1" customWidth="1"/>
    <col min="8" max="8" width="14" style="1" customWidth="1"/>
    <col min="9" max="9" width="15" style="1" customWidth="1"/>
    <col min="10" max="10" width="13.5703125" style="1" customWidth="1"/>
    <col min="11" max="11" width="8.85546875" style="1" customWidth="1"/>
    <col min="12" max="12" width="16.7109375" style="1" customWidth="1"/>
    <col min="13" max="13" width="13.28515625" style="1" customWidth="1"/>
    <col min="14" max="14" width="15" style="1" customWidth="1"/>
    <col min="15" max="15" width="13.28515625" style="1" customWidth="1"/>
    <col min="16" max="16" width="9.42578125" style="1" customWidth="1"/>
    <col min="17" max="17" width="17.140625" style="1" customWidth="1"/>
    <col min="18" max="18" width="14.28515625" style="1" customWidth="1"/>
    <col min="19" max="19" width="15.28515625" style="1" customWidth="1"/>
    <col min="20" max="20" width="13.7109375" style="1" customWidth="1"/>
    <col min="21" max="21" width="9" style="1" customWidth="1"/>
    <col min="22" max="22" width="17" style="1" customWidth="1"/>
    <col min="23" max="23" width="13.5703125" style="1" customWidth="1"/>
    <col min="24" max="24" width="15.28515625" style="1" customWidth="1"/>
    <col min="25" max="25" width="13.140625" style="1" customWidth="1"/>
    <col min="26" max="26" width="8.7109375" style="1" customWidth="1"/>
    <col min="27" max="27" width="17" style="1" customWidth="1"/>
    <col min="28" max="28" width="14.140625" style="1" customWidth="1"/>
    <col min="29" max="29" width="16.140625" style="1" customWidth="1"/>
    <col min="30" max="30" width="14.140625" style="1" customWidth="1"/>
    <col min="31" max="31" width="9" style="1" customWidth="1"/>
    <col min="32" max="32" width="17.140625" style="1" customWidth="1"/>
    <col min="33" max="33" width="14.42578125" style="1" customWidth="1"/>
    <col min="34" max="34" width="15.140625" style="1" customWidth="1"/>
    <col min="35" max="35" width="13.5703125" style="1" customWidth="1"/>
    <col min="36" max="36" width="8.7109375" style="1" customWidth="1"/>
    <col min="37" max="37" width="17.42578125" style="1" customWidth="1"/>
    <col min="38" max="38" width="14.7109375" style="1" customWidth="1"/>
    <col min="39" max="39" width="15.140625" style="1" customWidth="1"/>
    <col min="40" max="40" width="13.7109375" style="1" customWidth="1"/>
    <col min="41" max="41" width="9.42578125" style="1" customWidth="1"/>
    <col min="42" max="42" width="17.140625" style="1" customWidth="1"/>
    <col min="43" max="43" width="13.42578125" style="1" customWidth="1"/>
    <col min="44" max="44" width="15.42578125" style="1" customWidth="1"/>
    <col min="45" max="45" width="13.85546875" style="1" customWidth="1"/>
    <col min="46" max="46" width="8.7109375" style="1" customWidth="1"/>
    <col min="47" max="47" width="17.28515625" style="1" bestFit="1" customWidth="1"/>
    <col min="48" max="48" width="15" style="1" customWidth="1"/>
    <col min="49" max="49" width="15.140625" style="1" customWidth="1"/>
    <col min="50" max="50" width="13.42578125" style="1" customWidth="1"/>
    <col min="51" max="51" width="8.85546875" style="1" customWidth="1"/>
    <col min="52" max="52" width="16.7109375" style="1" customWidth="1"/>
    <col min="53" max="53" width="14" style="1" customWidth="1"/>
    <col min="54" max="54" width="16.28515625" style="1" customWidth="1"/>
    <col min="55" max="55" width="13.5703125" style="1" customWidth="1"/>
    <col min="56" max="56" width="8.140625" style="1" customWidth="1"/>
    <col min="57" max="57" width="17.85546875" style="1" customWidth="1"/>
    <col min="58" max="58" width="12.85546875" style="1" customWidth="1"/>
    <col min="59" max="59" width="14.140625" style="1" customWidth="1"/>
    <col min="60" max="60" width="14.42578125" style="1" customWidth="1"/>
    <col min="61" max="61" width="9.7109375" style="1" customWidth="1"/>
    <col min="62" max="62" width="16.7109375" style="1" customWidth="1"/>
    <col min="63" max="63" width="14.42578125" style="1" customWidth="1"/>
    <col min="64" max="64" width="15.28515625" style="1" customWidth="1"/>
    <col min="65" max="65" width="13.5703125" style="1" customWidth="1"/>
    <col min="66" max="66" width="8.42578125" style="1" customWidth="1"/>
    <col min="67" max="67" width="16.7109375" style="1" customWidth="1"/>
    <col min="68" max="68" width="13.5703125" style="1" customWidth="1"/>
    <col min="69" max="69" width="16" style="1" customWidth="1"/>
    <col min="70" max="70" width="13.28515625" style="1" customWidth="1"/>
    <col min="71" max="71" width="9" style="1" customWidth="1"/>
    <col min="72" max="72" width="17" style="1" customWidth="1"/>
    <col min="73" max="73" width="14.85546875" style="1" customWidth="1"/>
    <col min="74" max="74" width="16.140625" style="1" customWidth="1"/>
    <col min="75" max="75" width="13.140625" style="1" customWidth="1"/>
    <col min="76" max="76" width="9.140625" style="1" customWidth="1"/>
    <col min="77" max="77" width="17.28515625" style="1" customWidth="1"/>
    <col min="78" max="78" width="14.5703125" style="1" customWidth="1"/>
    <col min="79" max="79" width="16.7109375" style="1" customWidth="1"/>
    <col min="80" max="80" width="13.5703125" style="1" customWidth="1"/>
    <col min="81" max="81" width="9.42578125" style="1" customWidth="1"/>
    <col min="82" max="82" width="17.42578125" style="1" customWidth="1"/>
    <col min="83" max="83" width="13.140625" style="1" customWidth="1"/>
    <col min="84" max="84" width="16.5703125" style="1" customWidth="1"/>
    <col min="85" max="85" width="13.140625" style="1" customWidth="1"/>
    <col min="86" max="86" width="8.42578125" style="1" customWidth="1"/>
    <col min="87" max="87" width="16.7109375" style="1" customWidth="1"/>
    <col min="88" max="88" width="14" style="1" customWidth="1"/>
    <col min="89" max="89" width="15.28515625" style="1" customWidth="1"/>
    <col min="90" max="90" width="13.5703125" style="1" bestFit="1" customWidth="1"/>
    <col min="91" max="91" width="8.28515625" style="1" customWidth="1"/>
    <col min="92" max="92" width="17.28515625" style="1" customWidth="1"/>
    <col min="93" max="93" width="13.5703125" style="1" customWidth="1"/>
    <col min="94" max="94" width="15.5703125" style="1" customWidth="1"/>
    <col min="95" max="95" width="13.42578125" style="1" customWidth="1"/>
    <col min="96" max="96" width="10.28515625" style="1" customWidth="1"/>
    <col min="97" max="97" width="17" style="1" customWidth="1"/>
    <col min="98" max="98" width="14" style="1" customWidth="1"/>
    <col min="99" max="99" width="15.140625" style="1" customWidth="1"/>
    <col min="100" max="100" width="13.42578125" style="1" customWidth="1"/>
    <col min="101" max="101" width="9.7109375" style="1" customWidth="1"/>
    <col min="102" max="102" width="17" style="1" customWidth="1"/>
    <col min="103" max="103" width="15" style="1" customWidth="1"/>
    <col min="104" max="104" width="15.7109375" style="1" customWidth="1"/>
    <col min="105" max="105" width="13.5703125" style="1" customWidth="1"/>
    <col min="106" max="106" width="7.28515625" style="1" customWidth="1"/>
    <col min="107" max="107" width="17" style="1" customWidth="1"/>
    <col min="108" max="108" width="14.140625" style="1" customWidth="1"/>
    <col min="109" max="109" width="16" style="1" customWidth="1"/>
    <col min="110" max="110" width="13.140625" style="1" customWidth="1"/>
    <col min="111" max="111" width="8" style="1" customWidth="1"/>
    <col min="112" max="112" width="17.140625" style="1" customWidth="1"/>
    <col min="113" max="113" width="14.85546875" style="1" customWidth="1"/>
    <col min="114" max="114" width="15.85546875" style="1" customWidth="1"/>
    <col min="115" max="115" width="13.85546875" style="1" customWidth="1"/>
    <col min="116" max="116" width="7.85546875" style="1" customWidth="1"/>
    <col min="117" max="117" width="11.5703125" style="1" customWidth="1"/>
    <col min="118" max="118" width="14.42578125" style="1" customWidth="1"/>
    <col min="119" max="119" width="15" style="1" customWidth="1"/>
    <col min="120" max="120" width="14.28515625" style="1" customWidth="1"/>
    <col min="121" max="121" width="11.5703125" style="1" customWidth="1"/>
    <col min="122" max="122" width="17" style="1" customWidth="1"/>
    <col min="123" max="123" width="14.85546875" style="1" customWidth="1"/>
    <col min="124" max="124" width="15.28515625" style="1" customWidth="1"/>
    <col min="125" max="125" width="14.140625" style="1" customWidth="1"/>
    <col min="126" max="126" width="8.140625" style="1" customWidth="1"/>
    <col min="127" max="127" width="17.28515625" style="1" customWidth="1"/>
    <col min="128" max="128" width="13.7109375" style="1" customWidth="1"/>
    <col min="129" max="129" width="15.7109375" style="1" customWidth="1"/>
    <col min="130" max="130" width="13.42578125" style="1" customWidth="1"/>
    <col min="131" max="131" width="9" style="1" customWidth="1"/>
    <col min="132" max="132" width="18.28515625" style="1" customWidth="1"/>
    <col min="133" max="133" width="13.7109375" style="1" customWidth="1"/>
    <col min="134" max="134" width="15" style="1" customWidth="1"/>
    <col min="135" max="135" width="13.5703125" style="1" customWidth="1"/>
    <col min="136" max="136" width="7.5703125" style="1" customWidth="1"/>
    <col min="137" max="137" width="16.85546875" style="1" customWidth="1"/>
    <col min="138" max="138" width="14.5703125" style="1" customWidth="1"/>
    <col min="139" max="139" width="15.7109375" style="1" customWidth="1"/>
    <col min="140" max="140" width="13.140625" style="1" customWidth="1"/>
    <col min="141" max="141" width="10.42578125" style="1" customWidth="1"/>
    <col min="142" max="142" width="16.7109375" style="1" customWidth="1"/>
    <col min="143" max="143" width="13.140625" style="1" customWidth="1"/>
    <col min="144" max="144" width="15" style="1" customWidth="1"/>
    <col min="145" max="145" width="14.140625" style="1" customWidth="1"/>
    <col min="146" max="146" width="8" style="1" customWidth="1"/>
    <col min="147" max="147" width="17.7109375" style="1" customWidth="1"/>
    <col min="148" max="148" width="13.5703125" style="1" customWidth="1"/>
    <col min="149" max="149" width="15.85546875" style="1" customWidth="1"/>
    <col min="150" max="150" width="13.140625" style="1" customWidth="1"/>
    <col min="151" max="151" width="9.5703125" style="1" customWidth="1"/>
    <col min="152" max="152" width="17.140625" style="1" customWidth="1"/>
    <col min="153" max="153" width="14.85546875" style="1" customWidth="1"/>
    <col min="154" max="154" width="15.42578125" style="1" customWidth="1"/>
    <col min="155" max="155" width="13.7109375" style="1" customWidth="1"/>
    <col min="156" max="156" width="10" style="1" customWidth="1"/>
    <col min="157" max="157" width="17.42578125" style="1" customWidth="1"/>
    <col min="158" max="158" width="14.140625" style="1" customWidth="1"/>
    <col min="159" max="159" width="15.7109375" style="1" customWidth="1"/>
    <col min="160" max="160" width="13.5703125" style="1" customWidth="1"/>
    <col min="161" max="161" width="7.5703125" style="1" customWidth="1"/>
    <col min="162" max="162" width="16.7109375" style="1" customWidth="1"/>
    <col min="163" max="163" width="14.42578125" style="1" customWidth="1"/>
    <col min="164" max="164" width="15.140625" style="1" customWidth="1"/>
    <col min="165" max="165" width="14" style="1" customWidth="1"/>
    <col min="166" max="166" width="7.7109375" style="1" customWidth="1"/>
    <col min="167" max="167" width="14.140625" style="1" customWidth="1"/>
    <col min="168" max="168" width="15.28515625" style="1" customWidth="1"/>
    <col min="169" max="169" width="15.42578125" style="1" customWidth="1"/>
    <col min="170" max="170" width="13.140625" style="1" customWidth="1"/>
    <col min="171" max="171" width="12.85546875" style="1" customWidth="1"/>
    <col min="172" max="172" width="14.42578125" style="1" customWidth="1"/>
    <col min="173" max="173" width="13.42578125" style="1" customWidth="1"/>
    <col min="174" max="174" width="15" style="1" customWidth="1"/>
    <col min="175" max="175" width="13.85546875" style="1" customWidth="1"/>
    <col min="176" max="176" width="11.28515625" style="1" customWidth="1"/>
    <col min="177" max="177" width="11.85546875" style="1" customWidth="1"/>
    <col min="178" max="178" width="13.42578125" style="1" customWidth="1"/>
    <col min="179" max="179" width="15.5703125" style="1" customWidth="1"/>
    <col min="180" max="180" width="14.42578125" style="1" customWidth="1"/>
    <col min="181" max="181" width="11.5703125" style="1" customWidth="1"/>
    <col min="182" max="182" width="13.140625" style="1" customWidth="1"/>
    <col min="183" max="183" width="13.42578125" style="1" customWidth="1"/>
    <col min="184" max="184" width="15.85546875" style="1" customWidth="1"/>
    <col min="185" max="185" width="13.140625" style="1" customWidth="1"/>
    <col min="186" max="186" width="12.140625" style="1" customWidth="1"/>
    <col min="187" max="187" width="14.140625" style="1" customWidth="1"/>
    <col min="188" max="188" width="13.7109375" style="1" customWidth="1"/>
    <col min="189" max="189" width="15" style="1" customWidth="1"/>
    <col min="190" max="190" width="14.140625" style="1" customWidth="1"/>
    <col min="191" max="191" width="11.5703125" style="1" customWidth="1"/>
    <col min="192" max="192" width="13.42578125" style="1" customWidth="1"/>
    <col min="193" max="193" width="14.42578125" style="1" customWidth="1"/>
    <col min="194" max="194" width="15.28515625" style="1" customWidth="1"/>
    <col min="195" max="195" width="14.140625" style="1" customWidth="1"/>
    <col min="196" max="196" width="11.5703125" style="1" customWidth="1"/>
    <col min="197" max="197" width="13.42578125" style="1" customWidth="1"/>
    <col min="198" max="198" width="13.140625" style="1" customWidth="1"/>
    <col min="199" max="199" width="16.140625" style="1" customWidth="1"/>
    <col min="200" max="200" width="14.42578125" style="1" customWidth="1"/>
    <col min="201" max="202" width="13.140625" style="1" customWidth="1"/>
    <col min="203" max="203" width="13.85546875" style="1" customWidth="1"/>
    <col min="204" max="204" width="16.140625" style="1" customWidth="1"/>
    <col min="205" max="205" width="13.28515625" style="1" customWidth="1"/>
    <col min="206" max="207" width="11.5703125" style="1" customWidth="1"/>
    <col min="208" max="208" width="13.85546875" style="1" customWidth="1"/>
    <col min="209" max="209" width="17" style="1" customWidth="1"/>
    <col min="210" max="210" width="15.140625" style="1" customWidth="1"/>
    <col min="211" max="211" width="11.5703125" style="1" customWidth="1"/>
    <col min="212" max="212" width="13.85546875" style="1" customWidth="1"/>
    <col min="213" max="213" width="14.28515625" style="1" customWidth="1"/>
    <col min="214" max="216" width="11.5703125" style="1" customWidth="1"/>
    <col min="217" max="217" width="13.85546875" style="1" customWidth="1"/>
    <col min="218" max="218" width="14.140625" style="1" customWidth="1"/>
    <col min="219" max="219" width="15.42578125" style="1" customWidth="1"/>
    <col min="220" max="220" width="13.85546875" style="1" customWidth="1"/>
    <col min="221" max="221" width="11.5703125" style="1" customWidth="1"/>
    <col min="222" max="222" width="14.42578125" style="1" customWidth="1"/>
    <col min="223" max="223" width="13.7109375" style="1" customWidth="1"/>
    <col min="224" max="224" width="15.140625" style="1" customWidth="1"/>
    <col min="225" max="225" width="14" style="1" customWidth="1"/>
    <col min="226" max="226" width="11.5703125" style="1" customWidth="1"/>
    <col min="227" max="227" width="14.42578125" style="1" customWidth="1"/>
    <col min="228" max="228" width="13" style="1" customWidth="1"/>
    <col min="229" max="229" width="15.85546875" style="1" customWidth="1"/>
    <col min="230" max="230" width="14.28515625" style="1" customWidth="1"/>
    <col min="231" max="231" width="11.5703125" style="1" customWidth="1"/>
    <col min="232" max="232" width="13.42578125" style="1" customWidth="1"/>
    <col min="233" max="233" width="14.140625" style="1" customWidth="1"/>
    <col min="234" max="234" width="16.5703125" style="1" customWidth="1"/>
    <col min="235" max="235" width="13.5703125" style="1" customWidth="1"/>
    <col min="236" max="236" width="10.7109375" style="1" customWidth="1"/>
    <col min="237" max="238" width="13.5703125" style="1" customWidth="1"/>
    <col min="239" max="239" width="15.7109375" style="1" customWidth="1"/>
    <col min="240" max="240" width="14.140625" style="1" customWidth="1"/>
    <col min="241" max="241" width="11.5703125" style="1" customWidth="1"/>
    <col min="242" max="242" width="14.28515625" style="1" customWidth="1"/>
    <col min="243" max="243" width="14.140625" style="1" customWidth="1"/>
    <col min="244" max="244" width="15.85546875" style="1" customWidth="1"/>
    <col min="245" max="245" width="13.42578125" style="1" customWidth="1"/>
    <col min="246" max="246" width="11.5703125" style="1" customWidth="1"/>
    <col min="247" max="247" width="15.5703125" style="1" customWidth="1"/>
    <col min="248" max="248" width="14.5703125" style="1" customWidth="1"/>
    <col min="249" max="249" width="15.7109375" style="1" customWidth="1"/>
    <col min="250" max="250" width="15" style="1" bestFit="1" customWidth="1"/>
    <col min="251" max="251" width="11.5703125" style="1" customWidth="1"/>
    <col min="252" max="252" width="13.5703125" style="1" customWidth="1"/>
    <col min="253" max="253" width="13" style="1" customWidth="1"/>
    <col min="254" max="254" width="15.5703125" style="1" customWidth="1"/>
    <col min="255" max="255" width="13.5703125" style="1" customWidth="1"/>
    <col min="256" max="256" width="8.7109375" style="1" customWidth="1"/>
    <col min="257" max="257" width="14" style="1" customWidth="1"/>
    <col min="258" max="258" width="13.140625" style="1" customWidth="1"/>
    <col min="259" max="259" width="15.85546875" style="1" customWidth="1"/>
    <col min="260" max="260" width="14.28515625" style="1" customWidth="1"/>
    <col min="261" max="261" width="9.140625" style="1" customWidth="1"/>
    <col min="262" max="263" width="15.42578125" style="1" customWidth="1"/>
    <col min="264" max="264" width="15.85546875" style="1" customWidth="1"/>
    <col min="265" max="265" width="13.7109375" style="1" customWidth="1"/>
    <col min="266" max="266" width="10.5703125" style="1" customWidth="1"/>
    <col min="267" max="268" width="14.85546875" style="1" customWidth="1"/>
    <col min="269" max="269" width="15" style="1" customWidth="1"/>
    <col min="270" max="270" width="13.5703125" style="1" customWidth="1"/>
    <col min="271" max="271" width="11.5703125" style="1" customWidth="1"/>
    <col min="272" max="272" width="15.85546875" style="1" customWidth="1"/>
    <col min="273" max="273" width="14.28515625" style="1" customWidth="1"/>
    <col min="274" max="274" width="15.28515625" style="6" customWidth="1"/>
    <col min="275" max="275" width="13.85546875" style="6" customWidth="1"/>
    <col min="276" max="276" width="8.85546875" style="6" customWidth="1"/>
    <col min="277" max="277" width="14.85546875" style="6" customWidth="1"/>
    <col min="278" max="278" width="15" style="6" customWidth="1"/>
    <col min="279" max="279" width="17.5703125" style="1" customWidth="1"/>
    <col min="280" max="280" width="14.140625" style="1" customWidth="1"/>
    <col min="281" max="281" width="8.140625" style="1" customWidth="1"/>
    <col min="282" max="282" width="15.42578125" style="1" customWidth="1"/>
    <col min="283" max="283" width="14.42578125" style="1" customWidth="1"/>
    <col min="284" max="284" width="15.140625" style="1" customWidth="1"/>
    <col min="285" max="285" width="14.28515625" style="1" customWidth="1"/>
    <col min="286" max="286" width="10.42578125" style="1" customWidth="1"/>
    <col min="287" max="288" width="16.5703125" style="1" customWidth="1"/>
    <col min="289" max="289" width="17" style="1" customWidth="1"/>
    <col min="290" max="290" width="14.28515625" style="1" customWidth="1"/>
    <col min="291" max="291" width="9.5703125" style="1" customWidth="1"/>
    <col min="292" max="293" width="13" style="1" customWidth="1"/>
    <col min="294" max="294" width="14" style="1" customWidth="1"/>
    <col min="295" max="295" width="14.140625" style="1" customWidth="1"/>
    <col min="296" max="296" width="9.7109375" style="1" customWidth="1"/>
    <col min="297" max="298" width="13.28515625" style="1" customWidth="1"/>
    <col min="299" max="299" width="15.85546875" style="1" customWidth="1"/>
    <col min="300" max="300" width="13.140625" style="1" customWidth="1"/>
    <col min="301" max="301" width="9.7109375" style="1" customWidth="1"/>
    <col min="302" max="303" width="13.28515625" style="1" customWidth="1"/>
    <col min="304" max="304" width="15.85546875" style="1" customWidth="1"/>
    <col min="305" max="305" width="14.5703125" style="1" customWidth="1"/>
    <col min="306" max="306" width="11.5703125" style="1" customWidth="1"/>
    <col min="307" max="307" width="15.140625" style="1" customWidth="1"/>
    <col min="308" max="308" width="14.28515625" style="1" customWidth="1"/>
    <col min="309" max="310" width="15.42578125" style="1" customWidth="1"/>
    <col min="311" max="311" width="8.5703125" style="1" customWidth="1"/>
    <col min="312" max="312" width="13.85546875" style="1" customWidth="1"/>
    <col min="313" max="313" width="13" style="1" customWidth="1"/>
    <col min="314" max="314" width="15.7109375" style="1" customWidth="1"/>
    <col min="315" max="315" width="14.5703125" style="1" customWidth="1"/>
    <col min="316" max="316" width="8.5703125" style="1" customWidth="1"/>
    <col min="317" max="317" width="13.42578125" style="1" customWidth="1"/>
    <col min="318" max="318" width="13.85546875" style="1" customWidth="1"/>
    <col min="319" max="319" width="15.28515625" style="1" customWidth="1"/>
    <col min="320" max="320" width="13" style="1" customWidth="1"/>
    <col min="321" max="321" width="11.5703125" style="1" customWidth="1"/>
    <col min="322" max="322" width="16.28515625" style="1" bestFit="1" customWidth="1"/>
    <col min="323" max="323" width="13.85546875" style="1" customWidth="1"/>
    <col min="324" max="324" width="16" style="1" customWidth="1"/>
    <col min="325" max="325" width="14.42578125" style="1" customWidth="1"/>
    <col min="326" max="326" width="11.5703125" style="1" customWidth="1"/>
    <col min="327" max="327" width="15.28515625" style="1" customWidth="1"/>
    <col min="328" max="328" width="13.140625" style="1" customWidth="1"/>
    <col min="329" max="329" width="15.140625" style="1" customWidth="1"/>
    <col min="330" max="330" width="13.28515625" style="1" customWidth="1"/>
    <col min="331" max="331" width="11.5703125" style="1" customWidth="1"/>
    <col min="332" max="332" width="15.5703125" style="1" customWidth="1"/>
    <col min="333" max="333" width="13.42578125" style="1" customWidth="1"/>
    <col min="334" max="334" width="17.140625" style="1" customWidth="1"/>
    <col min="335" max="335" width="14.28515625" style="1" customWidth="1"/>
    <col min="336" max="336" width="11.5703125" style="1" customWidth="1"/>
    <col min="337" max="337" width="14.140625" style="1" customWidth="1"/>
    <col min="338" max="338" width="12.85546875" style="1" customWidth="1"/>
    <col min="339" max="339" width="18.85546875" style="1" customWidth="1"/>
    <col min="340" max="340" width="14.140625" style="1" customWidth="1"/>
    <col min="341" max="341" width="8.28515625" style="1" customWidth="1"/>
    <col min="342" max="342" width="14" style="1" customWidth="1"/>
    <col min="343" max="343" width="13.42578125" style="1" customWidth="1"/>
    <col min="344" max="345" width="14" style="1" customWidth="1"/>
    <col min="346" max="346" width="11.5703125" style="1" customWidth="1"/>
    <col min="347" max="347" width="13" style="1" customWidth="1"/>
    <col min="348" max="348" width="14.140625" style="1" customWidth="1"/>
    <col min="349" max="349" width="16.7109375" style="1" customWidth="1"/>
    <col min="350" max="350" width="14.5703125" style="1" customWidth="1"/>
    <col min="351" max="351" width="11.5703125" style="1" customWidth="1"/>
    <col min="352" max="352" width="13.28515625" style="1" customWidth="1"/>
    <col min="353" max="353" width="14.5703125" style="1" customWidth="1"/>
    <col min="354" max="354" width="15.7109375" style="1" customWidth="1"/>
    <col min="355" max="355" width="14.28515625" style="1" customWidth="1"/>
    <col min="356" max="356" width="11.5703125" style="1" customWidth="1"/>
    <col min="357" max="357" width="13.42578125" style="1" customWidth="1"/>
    <col min="358" max="358" width="13" style="1" customWidth="1"/>
    <col min="359" max="359" width="16" style="1" customWidth="1"/>
    <col min="360" max="360" width="14.42578125" style="1" customWidth="1"/>
    <col min="361" max="361" width="11.5703125" style="1" customWidth="1"/>
    <col min="362" max="362" width="13.140625" style="1" customWidth="1"/>
    <col min="363" max="363" width="14.42578125" style="1" customWidth="1"/>
    <col min="364" max="364" width="17.140625" style="1" customWidth="1"/>
    <col min="365" max="365" width="15.5703125" style="1" customWidth="1"/>
    <col min="366" max="366" width="11.5703125" style="1" customWidth="1"/>
    <col min="367" max="367" width="14.42578125" style="1" customWidth="1"/>
    <col min="368" max="368" width="14.140625" style="1" customWidth="1"/>
    <col min="369" max="371" width="11.5703125" style="1" customWidth="1"/>
    <col min="372" max="372" width="13.85546875" style="1" customWidth="1"/>
    <col min="373" max="373" width="13.42578125" style="1" customWidth="1"/>
    <col min="374" max="374" width="16" style="1" customWidth="1"/>
    <col min="375" max="375" width="14.7109375" style="1" customWidth="1"/>
    <col min="376" max="376" width="11.5703125" style="1" customWidth="1"/>
    <col min="377" max="377" width="16" style="1" customWidth="1"/>
    <col min="378" max="378" width="13.5703125" style="1" customWidth="1"/>
    <col min="379" max="379" width="15.28515625" style="1" customWidth="1"/>
    <col min="380" max="380" width="13.28515625" style="1" customWidth="1"/>
    <col min="381" max="381" width="9.140625" style="1" customWidth="1"/>
    <col min="382" max="383" width="13.5703125" style="1" customWidth="1"/>
    <col min="384" max="384" width="16.85546875" style="6" customWidth="1"/>
    <col min="385" max="385" width="14.85546875" style="6" customWidth="1"/>
    <col min="386" max="386" width="11.5703125" style="6" customWidth="1"/>
    <col min="387" max="387" width="13.5703125" style="6" customWidth="1"/>
    <col min="388" max="388" width="13.85546875" style="6" customWidth="1"/>
    <col min="389" max="389" width="15" style="6" customWidth="1"/>
    <col min="390" max="390" width="14.7109375" style="6" customWidth="1"/>
    <col min="391" max="391" width="11.5703125" style="6" customWidth="1"/>
    <col min="392" max="392" width="13.7109375" style="6" customWidth="1"/>
    <col min="393" max="393" width="13.42578125" style="6" customWidth="1"/>
    <col min="394" max="394" width="19.140625" style="6" customWidth="1"/>
    <col min="395" max="395" width="14.140625" style="6" customWidth="1"/>
    <col min="396" max="396" width="10" style="6" customWidth="1"/>
    <col min="397" max="398" width="13.7109375" style="6" customWidth="1"/>
    <col min="399" max="399" width="18.140625" style="6" customWidth="1"/>
    <col min="400" max="400" width="14.7109375" style="6" customWidth="1"/>
    <col min="401" max="401" width="10.42578125" style="6" customWidth="1"/>
    <col min="402" max="403" width="13.85546875" style="6" customWidth="1"/>
    <col min="404" max="404" width="15.140625" style="6" customWidth="1"/>
    <col min="405" max="405" width="13.7109375" style="6" customWidth="1"/>
    <col min="406" max="406" width="9.140625" style="6" customWidth="1"/>
    <col min="407" max="410" width="13.85546875" style="6" customWidth="1"/>
    <col min="411" max="411" width="10.140625" style="6" customWidth="1"/>
    <col min="412" max="413" width="13.85546875" style="6" customWidth="1"/>
    <col min="414" max="414" width="16.5703125" style="6" customWidth="1"/>
    <col min="415" max="415" width="14.28515625" style="6" customWidth="1"/>
    <col min="416" max="416" width="11.5703125" style="6" customWidth="1"/>
    <col min="417" max="417" width="16.28515625" style="6" customWidth="1"/>
    <col min="418" max="418" width="14" style="6" customWidth="1"/>
    <col min="419" max="419" width="15.140625" style="6" customWidth="1"/>
    <col min="420" max="420" width="15.28515625" style="6" customWidth="1"/>
    <col min="421" max="421" width="10.5703125" style="6" customWidth="1"/>
    <col min="422" max="423" width="14.85546875" style="6" customWidth="1"/>
    <col min="424" max="424" width="16.85546875" style="6" customWidth="1"/>
    <col min="425" max="425" width="13.42578125" style="6" customWidth="1"/>
    <col min="426" max="426" width="10.7109375" style="6" customWidth="1"/>
    <col min="427" max="427" width="17.5703125" style="6" customWidth="1"/>
    <col min="428" max="428" width="13.5703125" style="6" customWidth="1"/>
    <col min="429" max="429" width="15.5703125" style="1" customWidth="1"/>
    <col min="430" max="430" width="14.42578125" style="1" customWidth="1"/>
    <col min="431" max="431" width="6.42578125" style="1" customWidth="1"/>
    <col min="432" max="432" width="18.42578125" style="1" customWidth="1"/>
    <col min="433" max="433" width="14.42578125" style="1" customWidth="1"/>
    <col min="434" max="434" width="15.85546875" style="1" customWidth="1"/>
    <col min="435" max="435" width="13.5703125" style="1" customWidth="1"/>
    <col min="436" max="436" width="7.5703125" style="1" customWidth="1"/>
    <col min="437" max="437" width="17.140625" style="1" customWidth="1"/>
    <col min="438" max="438" width="13.28515625" style="1" customWidth="1"/>
    <col min="439" max="439" width="15.140625" style="1" customWidth="1"/>
    <col min="440" max="440" width="12.28515625" style="1" customWidth="1"/>
    <col min="441" max="441" width="10.7109375" style="1" customWidth="1"/>
    <col min="442" max="442" width="17.42578125" style="1" customWidth="1"/>
    <col min="443" max="443" width="12.85546875" style="1" customWidth="1"/>
    <col min="444" max="444" width="15.5703125" style="1" customWidth="1"/>
    <col min="445" max="445" width="13.7109375" style="1" customWidth="1"/>
    <col min="446" max="446" width="9.140625" style="1" customWidth="1"/>
    <col min="447" max="447" width="17" style="1" customWidth="1"/>
    <col min="448" max="448" width="13.85546875" style="1" customWidth="1"/>
    <col min="449" max="449" width="15.140625" style="1" customWidth="1"/>
    <col min="450" max="450" width="12.7109375" style="1" customWidth="1"/>
    <col min="451" max="451" width="10" style="1" customWidth="1"/>
    <col min="452" max="452" width="14" style="1" customWidth="1"/>
    <col min="453" max="453" width="13.85546875" style="1" customWidth="1"/>
    <col min="454" max="454" width="15.5703125" style="1" customWidth="1"/>
    <col min="455" max="455" width="14.140625" style="1" customWidth="1"/>
    <col min="456" max="456" width="9.5703125" style="1" customWidth="1"/>
    <col min="457" max="457" width="16" style="1" customWidth="1"/>
    <col min="458" max="458" width="14" style="1" customWidth="1"/>
    <col min="459" max="459" width="16" style="1" customWidth="1"/>
    <col min="460" max="460" width="13.42578125" style="1" customWidth="1"/>
    <col min="461" max="461" width="10.140625" style="1" customWidth="1"/>
    <col min="462" max="462" width="17.28515625" style="1" bestFit="1" customWidth="1"/>
    <col min="463" max="463" width="15.140625" style="1" customWidth="1"/>
    <col min="464" max="464" width="15.28515625" style="1" customWidth="1"/>
    <col min="465" max="465" width="13.7109375" style="1" customWidth="1"/>
    <col min="466" max="466" width="9.140625" style="1" customWidth="1"/>
    <col min="467" max="467" width="14.42578125" style="1" customWidth="1"/>
    <col min="468" max="468" width="15" style="1" customWidth="1"/>
    <col min="469" max="469" width="14" style="1" customWidth="1"/>
    <col min="470" max="470" width="13.42578125" style="1" customWidth="1"/>
    <col min="471" max="471" width="9.28515625" style="1" customWidth="1"/>
    <col min="472" max="472" width="15.140625" style="1" customWidth="1"/>
    <col min="473" max="473" width="14.42578125" style="1" customWidth="1"/>
    <col min="474" max="474" width="16" style="1" customWidth="1"/>
    <col min="475" max="475" width="14.28515625" style="1" customWidth="1"/>
    <col min="476" max="476" width="8.85546875" style="1" customWidth="1"/>
    <col min="477" max="477" width="15.5703125" style="1" customWidth="1"/>
    <col min="478" max="478" width="16.85546875" style="1" customWidth="1"/>
    <col min="479" max="479" width="16.28515625" style="1" customWidth="1"/>
    <col min="480" max="480" width="13.7109375" style="1" customWidth="1"/>
    <col min="481" max="481" width="9.5703125" style="1" customWidth="1"/>
    <col min="482" max="482" width="15.5703125" style="1" customWidth="1"/>
    <col min="483" max="483" width="14.5703125" style="1" customWidth="1"/>
    <col min="484" max="484" width="15.7109375" style="1" customWidth="1"/>
    <col min="485" max="485" width="13.85546875" style="1" customWidth="1"/>
    <col min="486" max="486" width="9.5703125" style="1" customWidth="1"/>
    <col min="487" max="487" width="16.7109375" style="1" customWidth="1"/>
    <col min="488" max="488" width="13.140625" style="1" customWidth="1"/>
    <col min="489" max="489" width="15.42578125" style="1" customWidth="1"/>
    <col min="490" max="490" width="10.7109375" style="1" customWidth="1"/>
    <col min="491" max="491" width="10.140625" style="1" customWidth="1"/>
    <col min="492" max="492" width="14.85546875" style="1" customWidth="1"/>
    <col min="493" max="493" width="13.7109375" style="1" customWidth="1"/>
    <col min="494" max="494" width="18.7109375" style="1" customWidth="1"/>
    <col min="495" max="495" width="14.28515625" style="1" customWidth="1"/>
    <col min="496" max="496" width="9.85546875" style="1" bestFit="1" customWidth="1"/>
    <col min="497" max="497" width="15.42578125" style="1" customWidth="1"/>
    <col min="498" max="498" width="14" style="1" customWidth="1"/>
    <col min="499" max="499" width="15.42578125" style="1" customWidth="1"/>
    <col min="500" max="500" width="13" style="1" customWidth="1"/>
    <col min="501" max="501" width="9.140625" style="1" customWidth="1"/>
    <col min="502" max="502" width="15" style="1" customWidth="1"/>
    <col min="503" max="503" width="14.85546875" style="1" customWidth="1"/>
    <col min="504" max="504" width="15.5703125" style="1" customWidth="1"/>
    <col min="505" max="505" width="13.28515625" style="1" customWidth="1"/>
    <col min="506" max="506" width="9.140625" style="1" customWidth="1"/>
    <col min="507" max="507" width="15.28515625" style="1" customWidth="1"/>
    <col min="508" max="508" width="13.7109375" style="1" customWidth="1"/>
    <col min="509" max="509" width="16.28515625" style="1" customWidth="1"/>
    <col min="510" max="510" width="14.7109375" style="1" customWidth="1"/>
    <col min="511" max="511" width="8.28515625" style="1" customWidth="1"/>
    <col min="512" max="512" width="17.5703125" style="1" customWidth="1"/>
    <col min="513" max="513" width="13" style="1" customWidth="1"/>
    <col min="514" max="514" width="16.7109375" style="1" customWidth="1"/>
    <col min="515" max="515" width="14.7109375" style="1" customWidth="1"/>
    <col min="516" max="516" width="8.85546875" style="1" customWidth="1"/>
    <col min="517" max="517" width="16.140625" style="1" customWidth="1"/>
    <col min="518" max="518" width="13.5703125" style="1" customWidth="1"/>
    <col min="519" max="519" width="16.140625" style="1" customWidth="1"/>
    <col min="520" max="520" width="13.5703125" style="1" customWidth="1"/>
    <col min="521" max="521" width="8.42578125" style="1" customWidth="1"/>
    <col min="522" max="522" width="14.28515625" style="1" customWidth="1"/>
    <col min="523" max="523" width="15.85546875" style="1" customWidth="1"/>
    <col min="524" max="524" width="15.28515625" style="1" customWidth="1"/>
    <col min="525" max="525" width="13.7109375" style="1" customWidth="1"/>
    <col min="526" max="526" width="8.5703125" style="1" customWidth="1"/>
    <col min="527" max="527" width="17.28515625" style="1" bestFit="1" customWidth="1"/>
    <col min="528" max="528" width="13" style="1" customWidth="1"/>
    <col min="529" max="529" width="14.85546875" style="1" customWidth="1"/>
    <col min="530" max="530" width="13.7109375" style="1" customWidth="1"/>
    <col min="531" max="531" width="9.5703125" style="1" customWidth="1"/>
    <col min="532" max="532" width="17.85546875" style="1" customWidth="1"/>
    <col min="533" max="533" width="13.140625" style="1" customWidth="1"/>
    <col min="534" max="534" width="15.5703125" style="1" customWidth="1"/>
    <col min="535" max="535" width="13.5703125" style="1" customWidth="1"/>
    <col min="536" max="536" width="8.7109375" style="1" customWidth="1"/>
    <col min="537" max="537" width="17.42578125" style="1" customWidth="1"/>
    <col min="538" max="538" width="16.42578125" style="1" customWidth="1"/>
    <col min="539" max="539" width="13.7109375" style="1" customWidth="1"/>
    <col min="540" max="540" width="13.5703125" style="1" customWidth="1"/>
    <col min="541" max="541" width="8.85546875" style="1" customWidth="1"/>
    <col min="542" max="542" width="19.5703125" style="1" customWidth="1"/>
    <col min="543" max="543" width="16.85546875" style="1" customWidth="1"/>
    <col min="544" max="544" width="15.28515625" style="1" customWidth="1"/>
    <col min="545" max="545" width="18.42578125" style="1" bestFit="1" customWidth="1"/>
    <col min="546" max="546" width="11.7109375" style="2" customWidth="1"/>
    <col min="547" max="16384" width="27.28515625" style="1"/>
  </cols>
  <sheetData>
    <row r="1" spans="1:550" ht="30" customHeight="1" x14ac:dyDescent="0.2">
      <c r="A1" s="77" t="s">
        <v>226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  <c r="IW1" s="77"/>
      <c r="IX1" s="77"/>
      <c r="IY1" s="77"/>
      <c r="IZ1" s="77"/>
      <c r="JA1" s="77"/>
      <c r="JB1" s="77"/>
      <c r="JC1" s="77"/>
      <c r="JD1" s="77"/>
      <c r="JE1" s="77"/>
      <c r="JF1" s="77"/>
      <c r="JG1" s="77"/>
      <c r="JH1" s="77"/>
      <c r="JI1" s="77"/>
      <c r="JJ1" s="77"/>
      <c r="JK1" s="77"/>
      <c r="JL1" s="77"/>
      <c r="JM1" s="77"/>
      <c r="JN1" s="77"/>
      <c r="JO1" s="77"/>
      <c r="JP1" s="77"/>
      <c r="JQ1" s="77"/>
      <c r="JR1" s="77"/>
      <c r="JS1" s="77"/>
      <c r="JT1" s="77"/>
      <c r="JU1" s="77"/>
      <c r="JV1" s="77"/>
      <c r="JW1" s="77"/>
      <c r="JX1" s="77"/>
      <c r="JY1" s="77"/>
      <c r="JZ1" s="77"/>
      <c r="KA1" s="77"/>
      <c r="KB1" s="77"/>
      <c r="KC1" s="77"/>
      <c r="KD1" s="77"/>
      <c r="KE1" s="77"/>
      <c r="KF1" s="77"/>
      <c r="KG1" s="77"/>
      <c r="KH1" s="77"/>
      <c r="KI1" s="77"/>
      <c r="KJ1" s="77"/>
      <c r="KK1" s="77"/>
      <c r="KL1" s="77"/>
      <c r="KM1" s="77"/>
      <c r="KN1" s="77"/>
      <c r="KO1" s="77"/>
      <c r="KP1" s="77"/>
      <c r="KQ1" s="77"/>
      <c r="KR1" s="77"/>
      <c r="KS1" s="77"/>
      <c r="KT1" s="77"/>
      <c r="KU1" s="77"/>
      <c r="KV1" s="77"/>
      <c r="KW1" s="77"/>
      <c r="KX1" s="77"/>
      <c r="KY1" s="77"/>
      <c r="KZ1" s="77"/>
      <c r="LA1" s="77"/>
      <c r="LB1" s="77"/>
      <c r="LC1" s="77"/>
      <c r="LD1" s="77"/>
      <c r="LE1" s="77"/>
      <c r="LF1" s="77"/>
      <c r="LG1" s="77"/>
      <c r="LH1" s="77"/>
      <c r="LI1" s="77"/>
      <c r="LJ1" s="77"/>
      <c r="LK1" s="77"/>
      <c r="LL1" s="77"/>
      <c r="LM1" s="77"/>
      <c r="LN1" s="77"/>
      <c r="LO1" s="77"/>
      <c r="LP1" s="77"/>
      <c r="LQ1" s="77"/>
      <c r="LR1" s="77"/>
      <c r="LS1" s="77"/>
      <c r="LT1" s="77"/>
      <c r="LU1" s="77"/>
      <c r="LV1" s="77"/>
      <c r="LW1" s="77"/>
      <c r="LX1" s="77"/>
      <c r="LY1" s="77"/>
      <c r="LZ1" s="77"/>
      <c r="MA1" s="77"/>
      <c r="MB1" s="77"/>
      <c r="MC1" s="77"/>
      <c r="MD1" s="77"/>
      <c r="ME1" s="77"/>
      <c r="MF1" s="77"/>
      <c r="MG1" s="77"/>
      <c r="MH1" s="77"/>
      <c r="MI1" s="77"/>
      <c r="MJ1" s="77"/>
      <c r="MK1" s="77"/>
      <c r="ML1" s="77"/>
      <c r="MM1" s="77"/>
      <c r="MN1" s="77"/>
      <c r="MO1" s="77"/>
      <c r="MP1" s="77"/>
      <c r="MQ1" s="77"/>
      <c r="MR1" s="77"/>
      <c r="MS1" s="77"/>
      <c r="MT1" s="77"/>
      <c r="MU1" s="77"/>
      <c r="MV1" s="77"/>
      <c r="MW1" s="77"/>
      <c r="MX1" s="77"/>
      <c r="MY1" s="77"/>
      <c r="MZ1" s="77"/>
      <c r="NA1" s="77"/>
      <c r="NB1" s="77"/>
      <c r="NC1" s="77"/>
      <c r="ND1" s="77"/>
      <c r="NE1" s="77"/>
      <c r="NF1" s="77"/>
      <c r="NG1" s="77"/>
      <c r="NH1" s="77"/>
      <c r="NI1" s="77"/>
      <c r="NJ1" s="77"/>
      <c r="NK1" s="77"/>
      <c r="NL1" s="77"/>
      <c r="NM1" s="77"/>
      <c r="NN1" s="77"/>
      <c r="NO1" s="77"/>
      <c r="NP1" s="77"/>
      <c r="NQ1" s="77"/>
      <c r="NR1" s="77"/>
      <c r="NS1" s="77"/>
      <c r="NT1" s="77"/>
      <c r="NU1" s="77"/>
      <c r="NV1" s="77"/>
      <c r="NW1" s="77"/>
      <c r="NX1" s="77"/>
      <c r="NY1" s="77"/>
      <c r="NZ1" s="77"/>
      <c r="OA1" s="77"/>
      <c r="OB1" s="77"/>
      <c r="OC1" s="77"/>
      <c r="OD1" s="77"/>
      <c r="OE1" s="77"/>
      <c r="OF1" s="77"/>
      <c r="OG1" s="77"/>
      <c r="OH1" s="77"/>
      <c r="OI1" s="77"/>
      <c r="OJ1" s="77"/>
      <c r="OK1" s="77"/>
      <c r="OL1" s="77"/>
      <c r="OM1" s="77"/>
      <c r="ON1" s="77"/>
      <c r="OO1" s="77"/>
      <c r="OP1" s="77"/>
      <c r="OQ1" s="77"/>
      <c r="OR1" s="77"/>
      <c r="OS1" s="77"/>
      <c r="OT1" s="77"/>
      <c r="OU1" s="77"/>
      <c r="OV1" s="77"/>
      <c r="OW1" s="77"/>
      <c r="OX1" s="77"/>
      <c r="OY1" s="77"/>
      <c r="OZ1" s="77"/>
      <c r="PA1" s="77"/>
      <c r="PB1" s="77"/>
      <c r="PC1" s="77"/>
      <c r="PD1" s="77"/>
      <c r="PE1" s="77"/>
      <c r="PF1" s="77"/>
      <c r="PG1" s="77"/>
      <c r="PH1" s="77"/>
      <c r="PI1" s="77"/>
      <c r="PJ1" s="77"/>
      <c r="PK1" s="77"/>
      <c r="PL1" s="77"/>
      <c r="PM1" s="77"/>
      <c r="PN1" s="77"/>
      <c r="PO1" s="77"/>
      <c r="PP1" s="37"/>
      <c r="PQ1" s="37"/>
      <c r="TZ1" s="2" t="s">
        <v>53</v>
      </c>
    </row>
    <row r="2" spans="1:550" s="3" customFormat="1" ht="14.25" customHeight="1" x14ac:dyDescent="0.2">
      <c r="A2" s="74" t="s">
        <v>49</v>
      </c>
      <c r="B2" s="78" t="s">
        <v>42</v>
      </c>
      <c r="C2" s="78"/>
      <c r="D2" s="78"/>
      <c r="E2" s="78"/>
      <c r="F2" s="78"/>
      <c r="G2" s="79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85" t="s">
        <v>45</v>
      </c>
      <c r="AG2" s="86"/>
      <c r="AH2" s="86"/>
      <c r="AI2" s="86"/>
      <c r="AJ2" s="87"/>
      <c r="AK2" s="100" t="s">
        <v>44</v>
      </c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2"/>
      <c r="IM2" s="57" t="s">
        <v>46</v>
      </c>
      <c r="IN2" s="57"/>
      <c r="IO2" s="57"/>
      <c r="IP2" s="57"/>
      <c r="IQ2" s="57"/>
      <c r="IR2" s="100" t="s">
        <v>44</v>
      </c>
      <c r="IS2" s="101"/>
      <c r="IT2" s="101"/>
      <c r="IU2" s="101"/>
      <c r="IV2" s="101"/>
      <c r="IW2" s="101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1"/>
      <c r="JT2" s="101"/>
      <c r="JU2" s="101"/>
      <c r="JV2" s="101"/>
      <c r="JW2" s="101"/>
      <c r="JX2" s="101"/>
      <c r="JY2" s="101"/>
      <c r="JZ2" s="101"/>
      <c r="KA2" s="101"/>
      <c r="KB2" s="101"/>
      <c r="KC2" s="101"/>
      <c r="KD2" s="101"/>
      <c r="KE2" s="101"/>
      <c r="KF2" s="101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1"/>
      <c r="LC2" s="101"/>
      <c r="LD2" s="101"/>
      <c r="LE2" s="101"/>
      <c r="LF2" s="101"/>
      <c r="LG2" s="101"/>
      <c r="LH2" s="101"/>
      <c r="LI2" s="101"/>
      <c r="LJ2" s="101"/>
      <c r="LK2" s="101"/>
      <c r="LL2" s="101"/>
      <c r="LM2" s="101"/>
      <c r="LN2" s="101"/>
      <c r="LO2" s="101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1"/>
      <c r="ML2" s="101"/>
      <c r="MM2" s="101"/>
      <c r="MN2" s="101"/>
      <c r="MO2" s="101"/>
      <c r="MP2" s="101"/>
      <c r="MQ2" s="101"/>
      <c r="MR2" s="101"/>
      <c r="MS2" s="101"/>
      <c r="MT2" s="101"/>
      <c r="MU2" s="101"/>
      <c r="MV2" s="101"/>
      <c r="MW2" s="101"/>
      <c r="MX2" s="101"/>
      <c r="MY2" s="101"/>
      <c r="MZ2" s="101"/>
      <c r="NA2" s="101"/>
      <c r="NB2" s="101"/>
      <c r="NC2" s="101"/>
      <c r="ND2" s="101"/>
      <c r="NE2" s="101"/>
      <c r="NF2" s="101"/>
      <c r="NG2" s="101"/>
      <c r="NH2" s="101"/>
      <c r="NI2" s="101"/>
      <c r="NJ2" s="101"/>
      <c r="NK2" s="101"/>
      <c r="NL2" s="101"/>
      <c r="NM2" s="101"/>
      <c r="NN2" s="101"/>
      <c r="NO2" s="101"/>
      <c r="NP2" s="101"/>
      <c r="NQ2" s="101"/>
      <c r="NR2" s="112" t="s">
        <v>47</v>
      </c>
      <c r="NS2" s="112"/>
      <c r="NT2" s="112"/>
      <c r="NU2" s="112"/>
      <c r="NV2" s="113"/>
      <c r="NW2" s="99" t="s">
        <v>44</v>
      </c>
      <c r="NX2" s="99"/>
      <c r="NY2" s="99"/>
      <c r="NZ2" s="99"/>
      <c r="OA2" s="99"/>
      <c r="OB2" s="99"/>
      <c r="OC2" s="99"/>
      <c r="OD2" s="99"/>
      <c r="OE2" s="99"/>
      <c r="OF2" s="99"/>
      <c r="OG2" s="99"/>
      <c r="OH2" s="99"/>
      <c r="OI2" s="99"/>
      <c r="OJ2" s="99"/>
      <c r="OK2" s="99"/>
      <c r="OL2" s="99"/>
      <c r="OM2" s="99"/>
      <c r="ON2" s="99"/>
      <c r="OO2" s="99"/>
      <c r="OP2" s="99"/>
      <c r="OQ2" s="99"/>
      <c r="OR2" s="99"/>
      <c r="OS2" s="99"/>
      <c r="OT2" s="99"/>
      <c r="OU2" s="99"/>
      <c r="OV2" s="99"/>
      <c r="OW2" s="99"/>
      <c r="OX2" s="99"/>
      <c r="OY2" s="99"/>
      <c r="OZ2" s="99"/>
      <c r="PA2" s="99"/>
      <c r="PB2" s="99"/>
      <c r="PC2" s="99"/>
      <c r="PD2" s="99"/>
      <c r="PE2" s="99"/>
      <c r="PF2" s="99"/>
      <c r="PG2" s="99"/>
      <c r="PH2" s="99"/>
      <c r="PI2" s="99"/>
      <c r="PJ2" s="99"/>
      <c r="PK2" s="99"/>
      <c r="PL2" s="99"/>
      <c r="PM2" s="99"/>
      <c r="PN2" s="99"/>
      <c r="PO2" s="99"/>
      <c r="PP2" s="99"/>
      <c r="PQ2" s="99"/>
      <c r="PR2" s="99"/>
      <c r="PS2" s="99"/>
      <c r="PT2" s="99"/>
      <c r="PU2" s="99"/>
      <c r="PV2" s="99"/>
      <c r="PW2" s="99"/>
      <c r="PX2" s="99"/>
      <c r="PY2" s="99"/>
      <c r="PZ2" s="99"/>
      <c r="QA2" s="99"/>
      <c r="QB2" s="99"/>
      <c r="QC2" s="99"/>
      <c r="QD2" s="99"/>
      <c r="QE2" s="99"/>
      <c r="QF2" s="99"/>
      <c r="QG2" s="99"/>
      <c r="QH2" s="99"/>
      <c r="QI2" s="99"/>
      <c r="QJ2" s="99"/>
      <c r="QK2" s="99"/>
      <c r="QL2" s="99"/>
      <c r="QM2" s="99"/>
      <c r="QN2" s="99"/>
      <c r="QO2" s="99"/>
      <c r="QP2" s="99"/>
      <c r="QQ2" s="99"/>
      <c r="QR2" s="99"/>
      <c r="QS2" s="99"/>
      <c r="QT2" s="99"/>
      <c r="QU2" s="99"/>
      <c r="QV2" s="99"/>
      <c r="QW2" s="99"/>
      <c r="QX2" s="99"/>
      <c r="QY2" s="99"/>
      <c r="QZ2" s="99"/>
      <c r="RA2" s="99"/>
      <c r="RB2" s="99"/>
      <c r="RC2" s="99"/>
      <c r="RD2" s="99"/>
      <c r="RE2" s="99"/>
      <c r="RF2" s="99"/>
      <c r="RG2" s="99"/>
      <c r="RH2" s="99"/>
      <c r="RI2" s="99"/>
      <c r="RJ2" s="99"/>
      <c r="RK2" s="99"/>
      <c r="RL2" s="99"/>
      <c r="RM2" s="99"/>
      <c r="RN2" s="99"/>
      <c r="RO2" s="99"/>
      <c r="RP2" s="99"/>
      <c r="RQ2" s="99"/>
      <c r="RR2" s="99"/>
      <c r="RS2" s="99"/>
      <c r="RT2" s="99"/>
      <c r="RU2" s="99"/>
      <c r="RV2" s="99"/>
      <c r="RW2" s="99"/>
      <c r="RX2" s="99"/>
      <c r="RY2" s="99"/>
      <c r="RZ2" s="99"/>
      <c r="SA2" s="99"/>
      <c r="SB2" s="99"/>
      <c r="SC2" s="99"/>
      <c r="SD2" s="99"/>
      <c r="SE2" s="99"/>
      <c r="SF2" s="99"/>
      <c r="SG2" s="99"/>
      <c r="SH2" s="99"/>
      <c r="SI2" s="99"/>
      <c r="SJ2" s="99"/>
      <c r="SK2" s="99"/>
      <c r="SL2" s="99"/>
      <c r="SM2" s="99"/>
      <c r="SN2" s="99"/>
      <c r="SO2" s="99"/>
      <c r="SP2" s="99"/>
      <c r="SQ2" s="99"/>
      <c r="SR2" s="99"/>
      <c r="SS2" s="99"/>
      <c r="ST2" s="99"/>
      <c r="SU2" s="99"/>
      <c r="SV2" s="99"/>
      <c r="SW2" s="99"/>
      <c r="SX2" s="99"/>
      <c r="SY2" s="99"/>
      <c r="SZ2" s="99"/>
      <c r="TA2" s="99"/>
      <c r="TB2" s="99"/>
      <c r="TC2" s="99"/>
      <c r="TD2" s="99"/>
      <c r="TE2" s="99"/>
      <c r="TF2" s="99"/>
      <c r="TG2" s="99"/>
      <c r="TH2" s="99"/>
      <c r="TI2" s="99"/>
      <c r="TJ2" s="99"/>
      <c r="TK2" s="99"/>
      <c r="TL2" s="99"/>
      <c r="TM2" s="99"/>
      <c r="TN2" s="99"/>
      <c r="TO2" s="99"/>
      <c r="TP2" s="99"/>
      <c r="TQ2" s="99"/>
      <c r="TR2" s="99"/>
      <c r="TS2" s="99"/>
      <c r="TT2" s="99"/>
      <c r="TU2" s="99"/>
      <c r="TV2" s="103" t="s">
        <v>48</v>
      </c>
      <c r="TW2" s="104"/>
      <c r="TX2" s="104"/>
      <c r="TY2" s="104"/>
      <c r="TZ2" s="105"/>
    </row>
    <row r="3" spans="1:550" s="4" customFormat="1" ht="117.75" customHeight="1" x14ac:dyDescent="0.2">
      <c r="A3" s="75"/>
      <c r="B3" s="78"/>
      <c r="C3" s="78"/>
      <c r="D3" s="78"/>
      <c r="E3" s="78"/>
      <c r="F3" s="78"/>
      <c r="G3" s="58" t="s">
        <v>3</v>
      </c>
      <c r="H3" s="59"/>
      <c r="I3" s="59"/>
      <c r="J3" s="59"/>
      <c r="K3" s="60"/>
      <c r="L3" s="58" t="s">
        <v>4</v>
      </c>
      <c r="M3" s="59"/>
      <c r="N3" s="59"/>
      <c r="O3" s="59"/>
      <c r="P3" s="60"/>
      <c r="Q3" s="58" t="s">
        <v>5</v>
      </c>
      <c r="R3" s="59"/>
      <c r="S3" s="59"/>
      <c r="T3" s="59"/>
      <c r="U3" s="60"/>
      <c r="V3" s="58" t="s">
        <v>71</v>
      </c>
      <c r="W3" s="59"/>
      <c r="X3" s="59"/>
      <c r="Y3" s="59"/>
      <c r="Z3" s="60"/>
      <c r="AA3" s="71" t="s">
        <v>72</v>
      </c>
      <c r="AB3" s="72"/>
      <c r="AC3" s="72"/>
      <c r="AD3" s="72"/>
      <c r="AE3" s="73"/>
      <c r="AF3" s="88"/>
      <c r="AG3" s="89"/>
      <c r="AH3" s="89"/>
      <c r="AI3" s="89"/>
      <c r="AJ3" s="90"/>
      <c r="AK3" s="70" t="s">
        <v>75</v>
      </c>
      <c r="AL3" s="70"/>
      <c r="AM3" s="70"/>
      <c r="AN3" s="70"/>
      <c r="AO3" s="70"/>
      <c r="AP3" s="58" t="s">
        <v>76</v>
      </c>
      <c r="AQ3" s="59"/>
      <c r="AR3" s="59"/>
      <c r="AS3" s="59"/>
      <c r="AT3" s="60"/>
      <c r="AU3" s="58" t="s">
        <v>230</v>
      </c>
      <c r="AV3" s="59"/>
      <c r="AW3" s="59"/>
      <c r="AX3" s="59"/>
      <c r="AY3" s="60"/>
      <c r="AZ3" s="71" t="s">
        <v>58</v>
      </c>
      <c r="BA3" s="72"/>
      <c r="BB3" s="72"/>
      <c r="BC3" s="72"/>
      <c r="BD3" s="73"/>
      <c r="BE3" s="71" t="s">
        <v>60</v>
      </c>
      <c r="BF3" s="72"/>
      <c r="BG3" s="72"/>
      <c r="BH3" s="72"/>
      <c r="BI3" s="73"/>
      <c r="BJ3" s="71" t="s">
        <v>62</v>
      </c>
      <c r="BK3" s="72"/>
      <c r="BL3" s="72"/>
      <c r="BM3" s="72"/>
      <c r="BN3" s="73"/>
      <c r="BO3" s="71" t="s">
        <v>64</v>
      </c>
      <c r="BP3" s="72"/>
      <c r="BQ3" s="72"/>
      <c r="BR3" s="72"/>
      <c r="BS3" s="73"/>
      <c r="BT3" s="84" t="s">
        <v>66</v>
      </c>
      <c r="BU3" s="84"/>
      <c r="BV3" s="84"/>
      <c r="BW3" s="84"/>
      <c r="BX3" s="84"/>
      <c r="BY3" s="58" t="s">
        <v>77</v>
      </c>
      <c r="BZ3" s="59"/>
      <c r="CA3" s="59"/>
      <c r="CB3" s="59"/>
      <c r="CC3" s="60"/>
      <c r="CD3" s="58" t="s">
        <v>79</v>
      </c>
      <c r="CE3" s="59"/>
      <c r="CF3" s="59"/>
      <c r="CG3" s="59"/>
      <c r="CH3" s="60"/>
      <c r="CI3" s="58" t="s">
        <v>81</v>
      </c>
      <c r="CJ3" s="59"/>
      <c r="CK3" s="59"/>
      <c r="CL3" s="59"/>
      <c r="CM3" s="60"/>
      <c r="CN3" s="58" t="s">
        <v>83</v>
      </c>
      <c r="CO3" s="59"/>
      <c r="CP3" s="59"/>
      <c r="CQ3" s="59"/>
      <c r="CR3" s="60"/>
      <c r="CS3" s="71" t="s">
        <v>85</v>
      </c>
      <c r="CT3" s="72"/>
      <c r="CU3" s="72"/>
      <c r="CV3" s="72"/>
      <c r="CW3" s="73"/>
      <c r="CX3" s="58" t="s">
        <v>87</v>
      </c>
      <c r="CY3" s="59"/>
      <c r="CZ3" s="59"/>
      <c r="DA3" s="59"/>
      <c r="DB3" s="60"/>
      <c r="DC3" s="70" t="s">
        <v>89</v>
      </c>
      <c r="DD3" s="70"/>
      <c r="DE3" s="70"/>
      <c r="DF3" s="70"/>
      <c r="DG3" s="70"/>
      <c r="DH3" s="70" t="s">
        <v>89</v>
      </c>
      <c r="DI3" s="70"/>
      <c r="DJ3" s="70"/>
      <c r="DK3" s="70"/>
      <c r="DL3" s="70"/>
      <c r="DM3" s="58" t="s">
        <v>92</v>
      </c>
      <c r="DN3" s="59"/>
      <c r="DO3" s="59"/>
      <c r="DP3" s="59"/>
      <c r="DQ3" s="60"/>
      <c r="DR3" s="58" t="s">
        <v>94</v>
      </c>
      <c r="DS3" s="59"/>
      <c r="DT3" s="59"/>
      <c r="DU3" s="59"/>
      <c r="DV3" s="60"/>
      <c r="DW3" s="58" t="s">
        <v>96</v>
      </c>
      <c r="DX3" s="59"/>
      <c r="DY3" s="59"/>
      <c r="DZ3" s="59"/>
      <c r="EA3" s="60"/>
      <c r="EB3" s="58" t="s">
        <v>98</v>
      </c>
      <c r="EC3" s="59"/>
      <c r="ED3" s="59"/>
      <c r="EE3" s="59"/>
      <c r="EF3" s="60"/>
      <c r="EG3" s="58" t="s">
        <v>100</v>
      </c>
      <c r="EH3" s="59"/>
      <c r="EI3" s="59"/>
      <c r="EJ3" s="59"/>
      <c r="EK3" s="60"/>
      <c r="EL3" s="58" t="s">
        <v>102</v>
      </c>
      <c r="EM3" s="59"/>
      <c r="EN3" s="59"/>
      <c r="EO3" s="59"/>
      <c r="EP3" s="60"/>
      <c r="EQ3" s="58" t="s">
        <v>102</v>
      </c>
      <c r="ER3" s="59"/>
      <c r="ES3" s="59"/>
      <c r="ET3" s="59"/>
      <c r="EU3" s="60"/>
      <c r="EV3" s="64" t="s">
        <v>102</v>
      </c>
      <c r="EW3" s="65"/>
      <c r="EX3" s="65"/>
      <c r="EY3" s="65"/>
      <c r="EZ3" s="66"/>
      <c r="FA3" s="64" t="s">
        <v>102</v>
      </c>
      <c r="FB3" s="65"/>
      <c r="FC3" s="65"/>
      <c r="FD3" s="65"/>
      <c r="FE3" s="66"/>
      <c r="FF3" s="64" t="s">
        <v>106</v>
      </c>
      <c r="FG3" s="65"/>
      <c r="FH3" s="65"/>
      <c r="FI3" s="65"/>
      <c r="FJ3" s="66"/>
      <c r="FK3" s="64" t="s">
        <v>108</v>
      </c>
      <c r="FL3" s="65"/>
      <c r="FM3" s="65"/>
      <c r="FN3" s="65"/>
      <c r="FO3" s="66"/>
      <c r="FP3" s="64" t="s">
        <v>110</v>
      </c>
      <c r="FQ3" s="65"/>
      <c r="FR3" s="65"/>
      <c r="FS3" s="65"/>
      <c r="FT3" s="66"/>
      <c r="FU3" s="64" t="s">
        <v>112</v>
      </c>
      <c r="FV3" s="65"/>
      <c r="FW3" s="65"/>
      <c r="FX3" s="65"/>
      <c r="FY3" s="66"/>
      <c r="FZ3" s="64" t="s">
        <v>114</v>
      </c>
      <c r="GA3" s="65"/>
      <c r="GB3" s="65"/>
      <c r="GC3" s="65"/>
      <c r="GD3" s="66"/>
      <c r="GE3" s="64" t="s">
        <v>116</v>
      </c>
      <c r="GF3" s="65"/>
      <c r="GG3" s="65"/>
      <c r="GH3" s="65"/>
      <c r="GI3" s="66"/>
      <c r="GJ3" s="64" t="s">
        <v>118</v>
      </c>
      <c r="GK3" s="65"/>
      <c r="GL3" s="65"/>
      <c r="GM3" s="65"/>
      <c r="GN3" s="66"/>
      <c r="GO3" s="64" t="s">
        <v>120</v>
      </c>
      <c r="GP3" s="65"/>
      <c r="GQ3" s="65"/>
      <c r="GR3" s="65"/>
      <c r="GS3" s="66"/>
      <c r="GT3" s="64" t="s">
        <v>122</v>
      </c>
      <c r="GU3" s="65"/>
      <c r="GV3" s="65"/>
      <c r="GW3" s="65"/>
      <c r="GX3" s="66"/>
      <c r="GY3" s="64" t="s">
        <v>124</v>
      </c>
      <c r="GZ3" s="65"/>
      <c r="HA3" s="65"/>
      <c r="HB3" s="65"/>
      <c r="HC3" s="66"/>
      <c r="HD3" s="64" t="s">
        <v>237</v>
      </c>
      <c r="HE3" s="65"/>
      <c r="HF3" s="65"/>
      <c r="HG3" s="65"/>
      <c r="HH3" s="66"/>
      <c r="HI3" s="64" t="s">
        <v>126</v>
      </c>
      <c r="HJ3" s="65"/>
      <c r="HK3" s="65"/>
      <c r="HL3" s="65"/>
      <c r="HM3" s="66"/>
      <c r="HN3" s="64" t="s">
        <v>126</v>
      </c>
      <c r="HO3" s="65"/>
      <c r="HP3" s="65"/>
      <c r="HQ3" s="65"/>
      <c r="HR3" s="66"/>
      <c r="HS3" s="64" t="s">
        <v>129</v>
      </c>
      <c r="HT3" s="65"/>
      <c r="HU3" s="65"/>
      <c r="HV3" s="65"/>
      <c r="HW3" s="66"/>
      <c r="HX3" s="64" t="s">
        <v>129</v>
      </c>
      <c r="HY3" s="65"/>
      <c r="HZ3" s="65"/>
      <c r="IA3" s="65"/>
      <c r="IB3" s="66"/>
      <c r="IC3" s="64" t="s">
        <v>131</v>
      </c>
      <c r="ID3" s="65"/>
      <c r="IE3" s="65"/>
      <c r="IF3" s="65"/>
      <c r="IG3" s="66"/>
      <c r="IH3" s="64" t="s">
        <v>133</v>
      </c>
      <c r="II3" s="65"/>
      <c r="IJ3" s="65"/>
      <c r="IK3" s="65"/>
      <c r="IL3" s="65"/>
      <c r="IM3" s="57"/>
      <c r="IN3" s="57"/>
      <c r="IO3" s="57"/>
      <c r="IP3" s="57"/>
      <c r="IQ3" s="57"/>
      <c r="IR3" s="70" t="s">
        <v>135</v>
      </c>
      <c r="IS3" s="70"/>
      <c r="IT3" s="70"/>
      <c r="IU3" s="70"/>
      <c r="IV3" s="70"/>
      <c r="IW3" s="58" t="s">
        <v>137</v>
      </c>
      <c r="IX3" s="59"/>
      <c r="IY3" s="59"/>
      <c r="IZ3" s="59"/>
      <c r="JA3" s="60"/>
      <c r="JB3" s="58" t="s">
        <v>139</v>
      </c>
      <c r="JC3" s="59"/>
      <c r="JD3" s="59"/>
      <c r="JE3" s="59"/>
      <c r="JF3" s="60"/>
      <c r="JG3" s="58" t="s">
        <v>140</v>
      </c>
      <c r="JH3" s="59"/>
      <c r="JI3" s="59"/>
      <c r="JJ3" s="59"/>
      <c r="JK3" s="60"/>
      <c r="JL3" s="64" t="s">
        <v>140</v>
      </c>
      <c r="JM3" s="65"/>
      <c r="JN3" s="65"/>
      <c r="JO3" s="65"/>
      <c r="JP3" s="66"/>
      <c r="JQ3" s="58" t="s">
        <v>143</v>
      </c>
      <c r="JR3" s="59"/>
      <c r="JS3" s="59"/>
      <c r="JT3" s="59"/>
      <c r="JU3" s="60"/>
      <c r="JV3" s="58" t="s">
        <v>145</v>
      </c>
      <c r="JW3" s="59"/>
      <c r="JX3" s="59"/>
      <c r="JY3" s="59"/>
      <c r="JZ3" s="60"/>
      <c r="KA3" s="58" t="s">
        <v>147</v>
      </c>
      <c r="KB3" s="59"/>
      <c r="KC3" s="59"/>
      <c r="KD3" s="59"/>
      <c r="KE3" s="60"/>
      <c r="KF3" s="58" t="s">
        <v>149</v>
      </c>
      <c r="KG3" s="59"/>
      <c r="KH3" s="59"/>
      <c r="KI3" s="59"/>
      <c r="KJ3" s="60"/>
      <c r="KK3" s="58" t="s">
        <v>151</v>
      </c>
      <c r="KL3" s="59"/>
      <c r="KM3" s="59"/>
      <c r="KN3" s="59"/>
      <c r="KO3" s="60"/>
      <c r="KP3" s="58" t="s">
        <v>153</v>
      </c>
      <c r="KQ3" s="59"/>
      <c r="KR3" s="59"/>
      <c r="KS3" s="59"/>
      <c r="KT3" s="60"/>
      <c r="KU3" s="58" t="s">
        <v>155</v>
      </c>
      <c r="KV3" s="59"/>
      <c r="KW3" s="59"/>
      <c r="KX3" s="59"/>
      <c r="KY3" s="60"/>
      <c r="KZ3" s="58" t="s">
        <v>157</v>
      </c>
      <c r="LA3" s="59"/>
      <c r="LB3" s="59"/>
      <c r="LC3" s="59"/>
      <c r="LD3" s="60"/>
      <c r="LE3" s="64" t="s">
        <v>159</v>
      </c>
      <c r="LF3" s="65"/>
      <c r="LG3" s="65"/>
      <c r="LH3" s="65"/>
      <c r="LI3" s="66"/>
      <c r="LJ3" s="58" t="s">
        <v>161</v>
      </c>
      <c r="LK3" s="59"/>
      <c r="LL3" s="59"/>
      <c r="LM3" s="59"/>
      <c r="LN3" s="60"/>
      <c r="LO3" s="58" t="s">
        <v>163</v>
      </c>
      <c r="LP3" s="59"/>
      <c r="LQ3" s="59"/>
      <c r="LR3" s="59"/>
      <c r="LS3" s="60"/>
      <c r="LT3" s="58" t="s">
        <v>165</v>
      </c>
      <c r="LU3" s="59"/>
      <c r="LV3" s="59"/>
      <c r="LW3" s="59"/>
      <c r="LX3" s="60"/>
      <c r="LY3" s="64" t="s">
        <v>167</v>
      </c>
      <c r="LZ3" s="65"/>
      <c r="MA3" s="65"/>
      <c r="MB3" s="65"/>
      <c r="MC3" s="66"/>
      <c r="MD3" s="64" t="s">
        <v>168</v>
      </c>
      <c r="ME3" s="65"/>
      <c r="MF3" s="65"/>
      <c r="MG3" s="65"/>
      <c r="MH3" s="66"/>
      <c r="MI3" s="64" t="s">
        <v>169</v>
      </c>
      <c r="MJ3" s="65"/>
      <c r="MK3" s="65"/>
      <c r="ML3" s="65"/>
      <c r="MM3" s="66"/>
      <c r="MN3" s="58" t="s">
        <v>170</v>
      </c>
      <c r="MO3" s="59"/>
      <c r="MP3" s="59"/>
      <c r="MQ3" s="59"/>
      <c r="MR3" s="60"/>
      <c r="MS3" s="58" t="s">
        <v>172</v>
      </c>
      <c r="MT3" s="59"/>
      <c r="MU3" s="59"/>
      <c r="MV3" s="59"/>
      <c r="MW3" s="60"/>
      <c r="MX3" s="58" t="s">
        <v>174</v>
      </c>
      <c r="MY3" s="59"/>
      <c r="MZ3" s="59"/>
      <c r="NA3" s="59"/>
      <c r="NB3" s="60"/>
      <c r="NC3" s="58" t="s">
        <v>232</v>
      </c>
      <c r="ND3" s="59"/>
      <c r="NE3" s="59"/>
      <c r="NF3" s="59"/>
      <c r="NG3" s="60"/>
      <c r="NH3" s="58" t="s">
        <v>176</v>
      </c>
      <c r="NI3" s="59"/>
      <c r="NJ3" s="59"/>
      <c r="NK3" s="59"/>
      <c r="NL3" s="60"/>
      <c r="NM3" s="58" t="s">
        <v>178</v>
      </c>
      <c r="NN3" s="59"/>
      <c r="NO3" s="59"/>
      <c r="NP3" s="59"/>
      <c r="NQ3" s="60"/>
      <c r="NR3" s="114"/>
      <c r="NS3" s="114"/>
      <c r="NT3" s="114"/>
      <c r="NU3" s="114"/>
      <c r="NV3" s="115"/>
      <c r="NW3" s="97" t="s">
        <v>69</v>
      </c>
      <c r="NX3" s="97"/>
      <c r="NY3" s="97"/>
      <c r="NZ3" s="97"/>
      <c r="OA3" s="97"/>
      <c r="OB3" s="97" t="s">
        <v>180</v>
      </c>
      <c r="OC3" s="97"/>
      <c r="OD3" s="97"/>
      <c r="OE3" s="97"/>
      <c r="OF3" s="97"/>
      <c r="OG3" s="97" t="s">
        <v>182</v>
      </c>
      <c r="OH3" s="97"/>
      <c r="OI3" s="97"/>
      <c r="OJ3" s="97"/>
      <c r="OK3" s="97"/>
      <c r="OL3" s="97" t="s">
        <v>184</v>
      </c>
      <c r="OM3" s="97"/>
      <c r="ON3" s="97"/>
      <c r="OO3" s="97"/>
      <c r="OP3" s="97"/>
      <c r="OQ3" s="97" t="s">
        <v>234</v>
      </c>
      <c r="OR3" s="97"/>
      <c r="OS3" s="97"/>
      <c r="OT3" s="97"/>
      <c r="OU3" s="97"/>
      <c r="OV3" s="97" t="s">
        <v>186</v>
      </c>
      <c r="OW3" s="97"/>
      <c r="OX3" s="97"/>
      <c r="OY3" s="97"/>
      <c r="OZ3" s="97"/>
      <c r="PA3" s="97" t="s">
        <v>188</v>
      </c>
      <c r="PB3" s="97"/>
      <c r="PC3" s="97"/>
      <c r="PD3" s="97"/>
      <c r="PE3" s="97"/>
      <c r="PF3" s="97" t="s">
        <v>190</v>
      </c>
      <c r="PG3" s="97"/>
      <c r="PH3" s="97"/>
      <c r="PI3" s="97"/>
      <c r="PJ3" s="97"/>
      <c r="PK3" s="82" t="s">
        <v>192</v>
      </c>
      <c r="PL3" s="82"/>
      <c r="PM3" s="82"/>
      <c r="PN3" s="82"/>
      <c r="PO3" s="82"/>
      <c r="PP3" s="82" t="s">
        <v>194</v>
      </c>
      <c r="PQ3" s="82"/>
      <c r="PR3" s="82"/>
      <c r="PS3" s="82"/>
      <c r="PT3" s="82"/>
      <c r="PU3" s="82" t="s">
        <v>196</v>
      </c>
      <c r="PV3" s="82"/>
      <c r="PW3" s="82"/>
      <c r="PX3" s="82"/>
      <c r="PY3" s="82"/>
      <c r="PZ3" s="82" t="s">
        <v>196</v>
      </c>
      <c r="QA3" s="82"/>
      <c r="QB3" s="82"/>
      <c r="QC3" s="82"/>
      <c r="QD3" s="82"/>
      <c r="QE3" s="82" t="s">
        <v>196</v>
      </c>
      <c r="QF3" s="82"/>
      <c r="QG3" s="82"/>
      <c r="QH3" s="82"/>
      <c r="QI3" s="82"/>
      <c r="QJ3" s="82" t="s">
        <v>196</v>
      </c>
      <c r="QK3" s="82"/>
      <c r="QL3" s="82"/>
      <c r="QM3" s="82"/>
      <c r="QN3" s="82"/>
      <c r="QO3" s="82" t="s">
        <v>196</v>
      </c>
      <c r="QP3" s="82"/>
      <c r="QQ3" s="82"/>
      <c r="QR3" s="82"/>
      <c r="QS3" s="82"/>
      <c r="QT3" s="82" t="s">
        <v>196</v>
      </c>
      <c r="QU3" s="82"/>
      <c r="QV3" s="82"/>
      <c r="QW3" s="82"/>
      <c r="QX3" s="82"/>
      <c r="QY3" s="82" t="s">
        <v>196</v>
      </c>
      <c r="QZ3" s="82"/>
      <c r="RA3" s="82"/>
      <c r="RB3" s="82"/>
      <c r="RC3" s="82"/>
      <c r="RD3" s="82" t="s">
        <v>196</v>
      </c>
      <c r="RE3" s="82"/>
      <c r="RF3" s="82"/>
      <c r="RG3" s="82"/>
      <c r="RH3" s="82"/>
      <c r="RI3" s="82" t="s">
        <v>205</v>
      </c>
      <c r="RJ3" s="82"/>
      <c r="RK3" s="82"/>
      <c r="RL3" s="82"/>
      <c r="RM3" s="82"/>
      <c r="RN3" s="82" t="s">
        <v>205</v>
      </c>
      <c r="RO3" s="82"/>
      <c r="RP3" s="82"/>
      <c r="RQ3" s="82"/>
      <c r="RR3" s="82"/>
      <c r="RS3" s="82" t="s">
        <v>205</v>
      </c>
      <c r="RT3" s="82"/>
      <c r="RU3" s="82"/>
      <c r="RV3" s="82"/>
      <c r="RW3" s="82"/>
      <c r="RX3" s="82" t="s">
        <v>205</v>
      </c>
      <c r="RY3" s="82"/>
      <c r="RZ3" s="82"/>
      <c r="SA3" s="82"/>
      <c r="SB3" s="82"/>
      <c r="SC3" s="82" t="s">
        <v>114</v>
      </c>
      <c r="SD3" s="82"/>
      <c r="SE3" s="82"/>
      <c r="SF3" s="82"/>
      <c r="SG3" s="82"/>
      <c r="SH3" s="82" t="s">
        <v>210</v>
      </c>
      <c r="SI3" s="82"/>
      <c r="SJ3" s="82"/>
      <c r="SK3" s="82"/>
      <c r="SL3" s="82"/>
      <c r="SM3" s="82" t="s">
        <v>212</v>
      </c>
      <c r="SN3" s="82"/>
      <c r="SO3" s="82"/>
      <c r="SP3" s="82"/>
      <c r="SQ3" s="82"/>
      <c r="SR3" s="82" t="s">
        <v>214</v>
      </c>
      <c r="SS3" s="82"/>
      <c r="ST3" s="82"/>
      <c r="SU3" s="82"/>
      <c r="SV3" s="82"/>
      <c r="SW3" s="82" t="s">
        <v>216</v>
      </c>
      <c r="SX3" s="82"/>
      <c r="SY3" s="82"/>
      <c r="SZ3" s="82"/>
      <c r="TA3" s="82"/>
      <c r="TB3" s="82" t="s">
        <v>218</v>
      </c>
      <c r="TC3" s="82"/>
      <c r="TD3" s="82"/>
      <c r="TE3" s="82"/>
      <c r="TF3" s="82"/>
      <c r="TG3" s="82" t="s">
        <v>220</v>
      </c>
      <c r="TH3" s="82"/>
      <c r="TI3" s="82"/>
      <c r="TJ3" s="82"/>
      <c r="TK3" s="82"/>
      <c r="TL3" s="82" t="s">
        <v>221</v>
      </c>
      <c r="TM3" s="82"/>
      <c r="TN3" s="82"/>
      <c r="TO3" s="82"/>
      <c r="TP3" s="82"/>
      <c r="TQ3" s="82" t="s">
        <v>222</v>
      </c>
      <c r="TR3" s="82"/>
      <c r="TS3" s="82"/>
      <c r="TT3" s="82"/>
      <c r="TU3" s="82"/>
      <c r="TV3" s="106"/>
      <c r="TW3" s="107"/>
      <c r="TX3" s="107"/>
      <c r="TY3" s="107"/>
      <c r="TZ3" s="108"/>
    </row>
    <row r="4" spans="1:550" s="5" customFormat="1" ht="17.25" customHeight="1" x14ac:dyDescent="0.2">
      <c r="A4" s="75"/>
      <c r="B4" s="78"/>
      <c r="C4" s="78"/>
      <c r="D4" s="78"/>
      <c r="E4" s="78"/>
      <c r="F4" s="78"/>
      <c r="G4" s="61" t="s">
        <v>0</v>
      </c>
      <c r="H4" s="62"/>
      <c r="I4" s="62"/>
      <c r="J4" s="62"/>
      <c r="K4" s="63"/>
      <c r="L4" s="61" t="s">
        <v>1</v>
      </c>
      <c r="M4" s="62"/>
      <c r="N4" s="62"/>
      <c r="O4" s="62"/>
      <c r="P4" s="63"/>
      <c r="Q4" s="61" t="s">
        <v>2</v>
      </c>
      <c r="R4" s="62"/>
      <c r="S4" s="62"/>
      <c r="T4" s="62"/>
      <c r="U4" s="63"/>
      <c r="V4" s="61" t="s">
        <v>73</v>
      </c>
      <c r="W4" s="62"/>
      <c r="X4" s="62"/>
      <c r="Y4" s="62"/>
      <c r="Z4" s="63"/>
      <c r="AA4" s="61" t="s">
        <v>74</v>
      </c>
      <c r="AB4" s="62"/>
      <c r="AC4" s="62"/>
      <c r="AD4" s="62"/>
      <c r="AE4" s="63"/>
      <c r="AF4" s="91"/>
      <c r="AG4" s="92"/>
      <c r="AH4" s="92"/>
      <c r="AI4" s="92"/>
      <c r="AJ4" s="93"/>
      <c r="AK4" s="94" t="s">
        <v>56</v>
      </c>
      <c r="AL4" s="95"/>
      <c r="AM4" s="95"/>
      <c r="AN4" s="95"/>
      <c r="AO4" s="96"/>
      <c r="AP4" s="61" t="s">
        <v>57</v>
      </c>
      <c r="AQ4" s="62"/>
      <c r="AR4" s="62"/>
      <c r="AS4" s="62"/>
      <c r="AT4" s="63"/>
      <c r="AU4" s="61" t="s">
        <v>231</v>
      </c>
      <c r="AV4" s="62"/>
      <c r="AW4" s="62"/>
      <c r="AX4" s="62"/>
      <c r="AY4" s="63"/>
      <c r="AZ4" s="61" t="s">
        <v>59</v>
      </c>
      <c r="BA4" s="62"/>
      <c r="BB4" s="62"/>
      <c r="BC4" s="62"/>
      <c r="BD4" s="63"/>
      <c r="BE4" s="61" t="s">
        <v>61</v>
      </c>
      <c r="BF4" s="62"/>
      <c r="BG4" s="62"/>
      <c r="BH4" s="62"/>
      <c r="BI4" s="63"/>
      <c r="BJ4" s="61" t="s">
        <v>63</v>
      </c>
      <c r="BK4" s="62"/>
      <c r="BL4" s="62"/>
      <c r="BM4" s="62"/>
      <c r="BN4" s="63"/>
      <c r="BO4" s="61" t="s">
        <v>65</v>
      </c>
      <c r="BP4" s="62"/>
      <c r="BQ4" s="62"/>
      <c r="BR4" s="62"/>
      <c r="BS4" s="63"/>
      <c r="BT4" s="61" t="s">
        <v>67</v>
      </c>
      <c r="BU4" s="62"/>
      <c r="BV4" s="62"/>
      <c r="BW4" s="62"/>
      <c r="BX4" s="63"/>
      <c r="BY4" s="61" t="s">
        <v>78</v>
      </c>
      <c r="BZ4" s="62"/>
      <c r="CA4" s="62"/>
      <c r="CB4" s="62"/>
      <c r="CC4" s="63"/>
      <c r="CD4" s="61" t="s">
        <v>80</v>
      </c>
      <c r="CE4" s="62"/>
      <c r="CF4" s="62"/>
      <c r="CG4" s="62"/>
      <c r="CH4" s="63"/>
      <c r="CI4" s="61" t="s">
        <v>82</v>
      </c>
      <c r="CJ4" s="62"/>
      <c r="CK4" s="62"/>
      <c r="CL4" s="62"/>
      <c r="CM4" s="63"/>
      <c r="CN4" s="61" t="s">
        <v>84</v>
      </c>
      <c r="CO4" s="62"/>
      <c r="CP4" s="62"/>
      <c r="CQ4" s="62"/>
      <c r="CR4" s="63"/>
      <c r="CS4" s="61" t="s">
        <v>86</v>
      </c>
      <c r="CT4" s="62"/>
      <c r="CU4" s="62"/>
      <c r="CV4" s="62"/>
      <c r="CW4" s="63"/>
      <c r="CX4" s="61" t="s">
        <v>88</v>
      </c>
      <c r="CY4" s="62"/>
      <c r="CZ4" s="62"/>
      <c r="DA4" s="62"/>
      <c r="DB4" s="63"/>
      <c r="DC4" s="61" t="s">
        <v>90</v>
      </c>
      <c r="DD4" s="62"/>
      <c r="DE4" s="62"/>
      <c r="DF4" s="62"/>
      <c r="DG4" s="63"/>
      <c r="DH4" s="61" t="s">
        <v>91</v>
      </c>
      <c r="DI4" s="62"/>
      <c r="DJ4" s="62"/>
      <c r="DK4" s="62"/>
      <c r="DL4" s="63"/>
      <c r="DM4" s="61" t="s">
        <v>93</v>
      </c>
      <c r="DN4" s="62"/>
      <c r="DO4" s="62"/>
      <c r="DP4" s="62"/>
      <c r="DQ4" s="63"/>
      <c r="DR4" s="61" t="s">
        <v>95</v>
      </c>
      <c r="DS4" s="62"/>
      <c r="DT4" s="62"/>
      <c r="DU4" s="62"/>
      <c r="DV4" s="63"/>
      <c r="DW4" s="61" t="s">
        <v>97</v>
      </c>
      <c r="DX4" s="62"/>
      <c r="DY4" s="62"/>
      <c r="DZ4" s="62"/>
      <c r="EA4" s="63"/>
      <c r="EB4" s="61" t="s">
        <v>99</v>
      </c>
      <c r="EC4" s="62"/>
      <c r="ED4" s="62"/>
      <c r="EE4" s="62"/>
      <c r="EF4" s="63"/>
      <c r="EG4" s="61" t="s">
        <v>101</v>
      </c>
      <c r="EH4" s="62"/>
      <c r="EI4" s="62"/>
      <c r="EJ4" s="62"/>
      <c r="EK4" s="63"/>
      <c r="EL4" s="61" t="s">
        <v>103</v>
      </c>
      <c r="EM4" s="62"/>
      <c r="EN4" s="62"/>
      <c r="EO4" s="62"/>
      <c r="EP4" s="63"/>
      <c r="EQ4" s="61" t="s">
        <v>238</v>
      </c>
      <c r="ER4" s="62"/>
      <c r="ES4" s="62"/>
      <c r="ET4" s="62"/>
      <c r="EU4" s="63"/>
      <c r="EV4" s="67" t="s">
        <v>104</v>
      </c>
      <c r="EW4" s="68"/>
      <c r="EX4" s="68"/>
      <c r="EY4" s="68"/>
      <c r="EZ4" s="69"/>
      <c r="FA4" s="67" t="s">
        <v>105</v>
      </c>
      <c r="FB4" s="68"/>
      <c r="FC4" s="68"/>
      <c r="FD4" s="68"/>
      <c r="FE4" s="69"/>
      <c r="FF4" s="67" t="s">
        <v>107</v>
      </c>
      <c r="FG4" s="68"/>
      <c r="FH4" s="68"/>
      <c r="FI4" s="68"/>
      <c r="FJ4" s="69"/>
      <c r="FK4" s="67" t="s">
        <v>109</v>
      </c>
      <c r="FL4" s="68"/>
      <c r="FM4" s="68"/>
      <c r="FN4" s="68"/>
      <c r="FO4" s="69"/>
      <c r="FP4" s="67" t="s">
        <v>111</v>
      </c>
      <c r="FQ4" s="68"/>
      <c r="FR4" s="68"/>
      <c r="FS4" s="68"/>
      <c r="FT4" s="69"/>
      <c r="FU4" s="67" t="s">
        <v>113</v>
      </c>
      <c r="FV4" s="68"/>
      <c r="FW4" s="68"/>
      <c r="FX4" s="68"/>
      <c r="FY4" s="69"/>
      <c r="FZ4" s="67" t="s">
        <v>115</v>
      </c>
      <c r="GA4" s="68"/>
      <c r="GB4" s="68"/>
      <c r="GC4" s="68"/>
      <c r="GD4" s="69"/>
      <c r="GE4" s="67" t="s">
        <v>117</v>
      </c>
      <c r="GF4" s="68"/>
      <c r="GG4" s="68"/>
      <c r="GH4" s="68"/>
      <c r="GI4" s="69"/>
      <c r="GJ4" s="67" t="s">
        <v>119</v>
      </c>
      <c r="GK4" s="68"/>
      <c r="GL4" s="68"/>
      <c r="GM4" s="68"/>
      <c r="GN4" s="69"/>
      <c r="GO4" s="67" t="s">
        <v>121</v>
      </c>
      <c r="GP4" s="68"/>
      <c r="GQ4" s="68"/>
      <c r="GR4" s="68"/>
      <c r="GS4" s="69"/>
      <c r="GT4" s="67" t="s">
        <v>123</v>
      </c>
      <c r="GU4" s="68"/>
      <c r="GV4" s="68"/>
      <c r="GW4" s="68"/>
      <c r="GX4" s="69"/>
      <c r="GY4" s="67" t="s">
        <v>125</v>
      </c>
      <c r="GZ4" s="68"/>
      <c r="HA4" s="68"/>
      <c r="HB4" s="68"/>
      <c r="HC4" s="69"/>
      <c r="HD4" s="67" t="s">
        <v>236</v>
      </c>
      <c r="HE4" s="68"/>
      <c r="HF4" s="68"/>
      <c r="HG4" s="68"/>
      <c r="HH4" s="69"/>
      <c r="HI4" s="67" t="s">
        <v>128</v>
      </c>
      <c r="HJ4" s="68"/>
      <c r="HK4" s="68"/>
      <c r="HL4" s="68"/>
      <c r="HM4" s="69"/>
      <c r="HN4" s="67" t="s">
        <v>127</v>
      </c>
      <c r="HO4" s="68"/>
      <c r="HP4" s="68"/>
      <c r="HQ4" s="68"/>
      <c r="HR4" s="69"/>
      <c r="HS4" s="67" t="s">
        <v>130</v>
      </c>
      <c r="HT4" s="68"/>
      <c r="HU4" s="68"/>
      <c r="HV4" s="68"/>
      <c r="HW4" s="69"/>
      <c r="HX4" s="67" t="s">
        <v>130</v>
      </c>
      <c r="HY4" s="68"/>
      <c r="HZ4" s="68"/>
      <c r="IA4" s="68"/>
      <c r="IB4" s="69"/>
      <c r="IC4" s="67" t="s">
        <v>132</v>
      </c>
      <c r="ID4" s="68"/>
      <c r="IE4" s="68"/>
      <c r="IF4" s="68"/>
      <c r="IG4" s="69"/>
      <c r="IH4" s="67" t="s">
        <v>134</v>
      </c>
      <c r="II4" s="68"/>
      <c r="IJ4" s="68"/>
      <c r="IK4" s="68"/>
      <c r="IL4" s="68"/>
      <c r="IM4" s="57"/>
      <c r="IN4" s="57"/>
      <c r="IO4" s="57"/>
      <c r="IP4" s="57"/>
      <c r="IQ4" s="57"/>
      <c r="IR4" s="83" t="s">
        <v>136</v>
      </c>
      <c r="IS4" s="83"/>
      <c r="IT4" s="83"/>
      <c r="IU4" s="83"/>
      <c r="IV4" s="83"/>
      <c r="IW4" s="67" t="s">
        <v>138</v>
      </c>
      <c r="IX4" s="68"/>
      <c r="IY4" s="68"/>
      <c r="IZ4" s="68"/>
      <c r="JA4" s="69"/>
      <c r="JB4" s="61" t="s">
        <v>68</v>
      </c>
      <c r="JC4" s="62"/>
      <c r="JD4" s="62"/>
      <c r="JE4" s="62"/>
      <c r="JF4" s="63"/>
      <c r="JG4" s="61" t="s">
        <v>141</v>
      </c>
      <c r="JH4" s="62"/>
      <c r="JI4" s="62"/>
      <c r="JJ4" s="62"/>
      <c r="JK4" s="63"/>
      <c r="JL4" s="67" t="s">
        <v>142</v>
      </c>
      <c r="JM4" s="68"/>
      <c r="JN4" s="68"/>
      <c r="JO4" s="68"/>
      <c r="JP4" s="69"/>
      <c r="JQ4" s="61" t="s">
        <v>144</v>
      </c>
      <c r="JR4" s="62"/>
      <c r="JS4" s="62"/>
      <c r="JT4" s="62"/>
      <c r="JU4" s="63"/>
      <c r="JV4" s="61" t="s">
        <v>146</v>
      </c>
      <c r="JW4" s="62"/>
      <c r="JX4" s="62"/>
      <c r="JY4" s="62"/>
      <c r="JZ4" s="63"/>
      <c r="KA4" s="61" t="s">
        <v>148</v>
      </c>
      <c r="KB4" s="62"/>
      <c r="KC4" s="62"/>
      <c r="KD4" s="62"/>
      <c r="KE4" s="63"/>
      <c r="KF4" s="61" t="s">
        <v>150</v>
      </c>
      <c r="KG4" s="62"/>
      <c r="KH4" s="62"/>
      <c r="KI4" s="62"/>
      <c r="KJ4" s="63"/>
      <c r="KK4" s="61" t="s">
        <v>152</v>
      </c>
      <c r="KL4" s="62"/>
      <c r="KM4" s="62"/>
      <c r="KN4" s="62"/>
      <c r="KO4" s="63"/>
      <c r="KP4" s="61" t="s">
        <v>154</v>
      </c>
      <c r="KQ4" s="62"/>
      <c r="KR4" s="62"/>
      <c r="KS4" s="62"/>
      <c r="KT4" s="63"/>
      <c r="KU4" s="61" t="s">
        <v>156</v>
      </c>
      <c r="KV4" s="62"/>
      <c r="KW4" s="62"/>
      <c r="KX4" s="62"/>
      <c r="KY4" s="63"/>
      <c r="KZ4" s="61" t="s">
        <v>158</v>
      </c>
      <c r="LA4" s="62"/>
      <c r="LB4" s="62"/>
      <c r="LC4" s="62"/>
      <c r="LD4" s="63"/>
      <c r="LE4" s="61" t="s">
        <v>160</v>
      </c>
      <c r="LF4" s="62"/>
      <c r="LG4" s="62"/>
      <c r="LH4" s="62"/>
      <c r="LI4" s="63"/>
      <c r="LJ4" s="61" t="s">
        <v>162</v>
      </c>
      <c r="LK4" s="62"/>
      <c r="LL4" s="62"/>
      <c r="LM4" s="62"/>
      <c r="LN4" s="63"/>
      <c r="LO4" s="61" t="s">
        <v>164</v>
      </c>
      <c r="LP4" s="62"/>
      <c r="LQ4" s="62"/>
      <c r="LR4" s="62"/>
      <c r="LS4" s="63"/>
      <c r="LT4" s="61" t="s">
        <v>166</v>
      </c>
      <c r="LU4" s="62"/>
      <c r="LV4" s="62"/>
      <c r="LW4" s="62"/>
      <c r="LX4" s="63"/>
      <c r="LY4" s="58">
        <v>1310379227</v>
      </c>
      <c r="LZ4" s="59"/>
      <c r="MA4" s="59"/>
      <c r="MB4" s="59"/>
      <c r="MC4" s="60"/>
      <c r="MD4" s="58">
        <v>8800051180</v>
      </c>
      <c r="ME4" s="59"/>
      <c r="MF4" s="59"/>
      <c r="MG4" s="59"/>
      <c r="MH4" s="60"/>
      <c r="MI4" s="58">
        <v>8800051200</v>
      </c>
      <c r="MJ4" s="59"/>
      <c r="MK4" s="59"/>
      <c r="ML4" s="59"/>
      <c r="MM4" s="60"/>
      <c r="MN4" s="61" t="s">
        <v>171</v>
      </c>
      <c r="MO4" s="62"/>
      <c r="MP4" s="62"/>
      <c r="MQ4" s="62"/>
      <c r="MR4" s="63"/>
      <c r="MS4" s="61" t="s">
        <v>173</v>
      </c>
      <c r="MT4" s="62"/>
      <c r="MU4" s="62"/>
      <c r="MV4" s="62"/>
      <c r="MW4" s="63"/>
      <c r="MX4" s="61" t="s">
        <v>175</v>
      </c>
      <c r="MY4" s="62"/>
      <c r="MZ4" s="62"/>
      <c r="NA4" s="62"/>
      <c r="NB4" s="63"/>
      <c r="NC4" s="61" t="s">
        <v>233</v>
      </c>
      <c r="ND4" s="62"/>
      <c r="NE4" s="62"/>
      <c r="NF4" s="62"/>
      <c r="NG4" s="63"/>
      <c r="NH4" s="61" t="s">
        <v>177</v>
      </c>
      <c r="NI4" s="62"/>
      <c r="NJ4" s="62"/>
      <c r="NK4" s="62"/>
      <c r="NL4" s="63"/>
      <c r="NM4" s="61" t="s">
        <v>179</v>
      </c>
      <c r="NN4" s="62"/>
      <c r="NO4" s="62"/>
      <c r="NP4" s="62"/>
      <c r="NQ4" s="63"/>
      <c r="NR4" s="116"/>
      <c r="NS4" s="116"/>
      <c r="NT4" s="116"/>
      <c r="NU4" s="116"/>
      <c r="NV4" s="117"/>
      <c r="NW4" s="98" t="s">
        <v>70</v>
      </c>
      <c r="NX4" s="98"/>
      <c r="NY4" s="98"/>
      <c r="NZ4" s="98"/>
      <c r="OA4" s="98"/>
      <c r="OB4" s="98" t="s">
        <v>181</v>
      </c>
      <c r="OC4" s="98"/>
      <c r="OD4" s="98"/>
      <c r="OE4" s="98"/>
      <c r="OF4" s="98"/>
      <c r="OG4" s="98" t="s">
        <v>183</v>
      </c>
      <c r="OH4" s="98"/>
      <c r="OI4" s="98"/>
      <c r="OJ4" s="98"/>
      <c r="OK4" s="98"/>
      <c r="OL4" s="98" t="s">
        <v>185</v>
      </c>
      <c r="OM4" s="98"/>
      <c r="ON4" s="98"/>
      <c r="OO4" s="98"/>
      <c r="OP4" s="98"/>
      <c r="OQ4" s="98" t="s">
        <v>235</v>
      </c>
      <c r="OR4" s="98"/>
      <c r="OS4" s="98"/>
      <c r="OT4" s="98"/>
      <c r="OU4" s="98"/>
      <c r="OV4" s="98" t="s">
        <v>187</v>
      </c>
      <c r="OW4" s="98"/>
      <c r="OX4" s="98"/>
      <c r="OY4" s="98"/>
      <c r="OZ4" s="98"/>
      <c r="PA4" s="98" t="s">
        <v>189</v>
      </c>
      <c r="PB4" s="98"/>
      <c r="PC4" s="98"/>
      <c r="PD4" s="98"/>
      <c r="PE4" s="98"/>
      <c r="PF4" s="98" t="s">
        <v>191</v>
      </c>
      <c r="PG4" s="98"/>
      <c r="PH4" s="98"/>
      <c r="PI4" s="98"/>
      <c r="PJ4" s="98"/>
      <c r="PK4" s="83" t="s">
        <v>193</v>
      </c>
      <c r="PL4" s="83"/>
      <c r="PM4" s="83"/>
      <c r="PN4" s="83"/>
      <c r="PO4" s="83"/>
      <c r="PP4" s="83" t="s">
        <v>195</v>
      </c>
      <c r="PQ4" s="83"/>
      <c r="PR4" s="83"/>
      <c r="PS4" s="83"/>
      <c r="PT4" s="83"/>
      <c r="PU4" s="83" t="s">
        <v>197</v>
      </c>
      <c r="PV4" s="83"/>
      <c r="PW4" s="83"/>
      <c r="PX4" s="83"/>
      <c r="PY4" s="83"/>
      <c r="PZ4" s="83" t="s">
        <v>198</v>
      </c>
      <c r="QA4" s="83"/>
      <c r="QB4" s="83"/>
      <c r="QC4" s="83"/>
      <c r="QD4" s="83"/>
      <c r="QE4" s="83" t="s">
        <v>199</v>
      </c>
      <c r="QF4" s="83"/>
      <c r="QG4" s="83"/>
      <c r="QH4" s="83"/>
      <c r="QI4" s="83"/>
      <c r="QJ4" s="83" t="s">
        <v>200</v>
      </c>
      <c r="QK4" s="83"/>
      <c r="QL4" s="83"/>
      <c r="QM4" s="83"/>
      <c r="QN4" s="83"/>
      <c r="QO4" s="83" t="s">
        <v>201</v>
      </c>
      <c r="QP4" s="83"/>
      <c r="QQ4" s="83"/>
      <c r="QR4" s="83"/>
      <c r="QS4" s="83"/>
      <c r="QT4" s="83" t="s">
        <v>202</v>
      </c>
      <c r="QU4" s="83"/>
      <c r="QV4" s="83"/>
      <c r="QW4" s="83"/>
      <c r="QX4" s="83"/>
      <c r="QY4" s="83" t="s">
        <v>203</v>
      </c>
      <c r="QZ4" s="83"/>
      <c r="RA4" s="83"/>
      <c r="RB4" s="83"/>
      <c r="RC4" s="83"/>
      <c r="RD4" s="83" t="s">
        <v>204</v>
      </c>
      <c r="RE4" s="83"/>
      <c r="RF4" s="83"/>
      <c r="RG4" s="83"/>
      <c r="RH4" s="83"/>
      <c r="RI4" s="83" t="s">
        <v>206</v>
      </c>
      <c r="RJ4" s="83"/>
      <c r="RK4" s="83"/>
      <c r="RL4" s="83"/>
      <c r="RM4" s="83"/>
      <c r="RN4" s="83" t="s">
        <v>207</v>
      </c>
      <c r="RO4" s="83"/>
      <c r="RP4" s="83"/>
      <c r="RQ4" s="83"/>
      <c r="RR4" s="83"/>
      <c r="RS4" s="83" t="s">
        <v>208</v>
      </c>
      <c r="RT4" s="83"/>
      <c r="RU4" s="83"/>
      <c r="RV4" s="83"/>
      <c r="RW4" s="83"/>
      <c r="RX4" s="83" t="s">
        <v>209</v>
      </c>
      <c r="RY4" s="83"/>
      <c r="RZ4" s="83"/>
      <c r="SA4" s="83"/>
      <c r="SB4" s="83"/>
      <c r="SC4" s="83" t="s">
        <v>115</v>
      </c>
      <c r="SD4" s="83"/>
      <c r="SE4" s="83"/>
      <c r="SF4" s="83"/>
      <c r="SG4" s="83"/>
      <c r="SH4" s="83" t="s">
        <v>211</v>
      </c>
      <c r="SI4" s="83"/>
      <c r="SJ4" s="83"/>
      <c r="SK4" s="83"/>
      <c r="SL4" s="83"/>
      <c r="SM4" s="83" t="s">
        <v>213</v>
      </c>
      <c r="SN4" s="83"/>
      <c r="SO4" s="83"/>
      <c r="SP4" s="83"/>
      <c r="SQ4" s="83"/>
      <c r="SR4" s="83" t="s">
        <v>215</v>
      </c>
      <c r="SS4" s="83"/>
      <c r="ST4" s="83"/>
      <c r="SU4" s="83"/>
      <c r="SV4" s="83"/>
      <c r="SW4" s="83" t="s">
        <v>217</v>
      </c>
      <c r="SX4" s="83"/>
      <c r="SY4" s="83"/>
      <c r="SZ4" s="83"/>
      <c r="TA4" s="83"/>
      <c r="TB4" s="83" t="s">
        <v>219</v>
      </c>
      <c r="TC4" s="83"/>
      <c r="TD4" s="83"/>
      <c r="TE4" s="83"/>
      <c r="TF4" s="83"/>
      <c r="TG4" s="83" t="s">
        <v>223</v>
      </c>
      <c r="TH4" s="83"/>
      <c r="TI4" s="83"/>
      <c r="TJ4" s="83"/>
      <c r="TK4" s="83"/>
      <c r="TL4" s="118" t="s">
        <v>224</v>
      </c>
      <c r="TM4" s="118"/>
      <c r="TN4" s="118"/>
      <c r="TO4" s="118"/>
      <c r="TP4" s="118"/>
      <c r="TQ4" s="83" t="s">
        <v>225</v>
      </c>
      <c r="TR4" s="83"/>
      <c r="TS4" s="83"/>
      <c r="TT4" s="83"/>
      <c r="TU4" s="83"/>
      <c r="TV4" s="109"/>
      <c r="TW4" s="110"/>
      <c r="TX4" s="110"/>
      <c r="TY4" s="110"/>
      <c r="TZ4" s="111"/>
    </row>
    <row r="5" spans="1:550" s="4" customFormat="1" ht="78" customHeight="1" x14ac:dyDescent="0.2">
      <c r="A5" s="76"/>
      <c r="B5" s="46" t="s">
        <v>228</v>
      </c>
      <c r="C5" s="46" t="s">
        <v>229</v>
      </c>
      <c r="D5" s="46" t="s">
        <v>52</v>
      </c>
      <c r="E5" s="46" t="s">
        <v>43</v>
      </c>
      <c r="F5" s="46" t="s">
        <v>41</v>
      </c>
      <c r="G5" s="34" t="s">
        <v>228</v>
      </c>
      <c r="H5" s="34" t="s">
        <v>229</v>
      </c>
      <c r="I5" s="10" t="s">
        <v>52</v>
      </c>
      <c r="J5" s="10" t="s">
        <v>43</v>
      </c>
      <c r="K5" s="10" t="s">
        <v>41</v>
      </c>
      <c r="L5" s="42" t="s">
        <v>228</v>
      </c>
      <c r="M5" s="42" t="s">
        <v>229</v>
      </c>
      <c r="N5" s="42" t="s">
        <v>52</v>
      </c>
      <c r="O5" s="42" t="s">
        <v>43</v>
      </c>
      <c r="P5" s="42" t="s">
        <v>41</v>
      </c>
      <c r="Q5" s="42" t="s">
        <v>228</v>
      </c>
      <c r="R5" s="42" t="s">
        <v>229</v>
      </c>
      <c r="S5" s="10" t="s">
        <v>52</v>
      </c>
      <c r="T5" s="10" t="s">
        <v>43</v>
      </c>
      <c r="U5" s="10" t="s">
        <v>41</v>
      </c>
      <c r="V5" s="42" t="s">
        <v>228</v>
      </c>
      <c r="W5" s="42" t="s">
        <v>229</v>
      </c>
      <c r="X5" s="41" t="s">
        <v>52</v>
      </c>
      <c r="Y5" s="41" t="s">
        <v>43</v>
      </c>
      <c r="Z5" s="41" t="s">
        <v>41</v>
      </c>
      <c r="AA5" s="41" t="s">
        <v>228</v>
      </c>
      <c r="AB5" s="41" t="s">
        <v>229</v>
      </c>
      <c r="AC5" s="41" t="s">
        <v>52</v>
      </c>
      <c r="AD5" s="41" t="s">
        <v>43</v>
      </c>
      <c r="AE5" s="41" t="s">
        <v>41</v>
      </c>
      <c r="AF5" s="43" t="s">
        <v>228</v>
      </c>
      <c r="AG5" s="43" t="s">
        <v>229</v>
      </c>
      <c r="AH5" s="43" t="s">
        <v>52</v>
      </c>
      <c r="AI5" s="43" t="s">
        <v>43</v>
      </c>
      <c r="AJ5" s="43" t="s">
        <v>41</v>
      </c>
      <c r="AK5" s="42" t="s">
        <v>228</v>
      </c>
      <c r="AL5" s="42" t="s">
        <v>229</v>
      </c>
      <c r="AM5" s="42" t="s">
        <v>52</v>
      </c>
      <c r="AN5" s="42" t="s">
        <v>43</v>
      </c>
      <c r="AO5" s="42" t="s">
        <v>41</v>
      </c>
      <c r="AP5" s="42" t="s">
        <v>228</v>
      </c>
      <c r="AQ5" s="42" t="s">
        <v>229</v>
      </c>
      <c r="AR5" s="42" t="s">
        <v>52</v>
      </c>
      <c r="AS5" s="42" t="s">
        <v>43</v>
      </c>
      <c r="AT5" s="42" t="s">
        <v>41</v>
      </c>
      <c r="AU5" s="42" t="s">
        <v>228</v>
      </c>
      <c r="AV5" s="42" t="s">
        <v>229</v>
      </c>
      <c r="AW5" s="42" t="s">
        <v>52</v>
      </c>
      <c r="AX5" s="42" t="s">
        <v>43</v>
      </c>
      <c r="AY5" s="42" t="s">
        <v>41</v>
      </c>
      <c r="AZ5" s="42" t="s">
        <v>228</v>
      </c>
      <c r="BA5" s="42" t="s">
        <v>229</v>
      </c>
      <c r="BB5" s="42" t="s">
        <v>52</v>
      </c>
      <c r="BC5" s="42" t="s">
        <v>43</v>
      </c>
      <c r="BD5" s="42" t="s">
        <v>41</v>
      </c>
      <c r="BE5" s="42" t="s">
        <v>228</v>
      </c>
      <c r="BF5" s="42" t="s">
        <v>229</v>
      </c>
      <c r="BG5" s="42" t="s">
        <v>52</v>
      </c>
      <c r="BH5" s="42" t="s">
        <v>43</v>
      </c>
      <c r="BI5" s="42" t="s">
        <v>41</v>
      </c>
      <c r="BJ5" s="42" t="s">
        <v>228</v>
      </c>
      <c r="BK5" s="42" t="s">
        <v>229</v>
      </c>
      <c r="BL5" s="42" t="s">
        <v>52</v>
      </c>
      <c r="BM5" s="42" t="s">
        <v>43</v>
      </c>
      <c r="BN5" s="42" t="s">
        <v>41</v>
      </c>
      <c r="BO5" s="42" t="s">
        <v>228</v>
      </c>
      <c r="BP5" s="42" t="s">
        <v>229</v>
      </c>
      <c r="BQ5" s="42" t="s">
        <v>52</v>
      </c>
      <c r="BR5" s="42" t="s">
        <v>43</v>
      </c>
      <c r="BS5" s="42" t="s">
        <v>41</v>
      </c>
      <c r="BT5" s="42" t="s">
        <v>228</v>
      </c>
      <c r="BU5" s="42" t="s">
        <v>229</v>
      </c>
      <c r="BV5" s="42" t="s">
        <v>52</v>
      </c>
      <c r="BW5" s="42" t="s">
        <v>43</v>
      </c>
      <c r="BX5" s="42" t="s">
        <v>41</v>
      </c>
      <c r="BY5" s="42" t="s">
        <v>228</v>
      </c>
      <c r="BZ5" s="42" t="s">
        <v>229</v>
      </c>
      <c r="CA5" s="42" t="s">
        <v>52</v>
      </c>
      <c r="CB5" s="42" t="s">
        <v>43</v>
      </c>
      <c r="CC5" s="42" t="s">
        <v>41</v>
      </c>
      <c r="CD5" s="42" t="s">
        <v>228</v>
      </c>
      <c r="CE5" s="42" t="s">
        <v>229</v>
      </c>
      <c r="CF5" s="42" t="s">
        <v>52</v>
      </c>
      <c r="CG5" s="42" t="s">
        <v>43</v>
      </c>
      <c r="CH5" s="42" t="s">
        <v>41</v>
      </c>
      <c r="CI5" s="42" t="s">
        <v>228</v>
      </c>
      <c r="CJ5" s="42" t="s">
        <v>229</v>
      </c>
      <c r="CK5" s="42" t="s">
        <v>52</v>
      </c>
      <c r="CL5" s="42" t="s">
        <v>43</v>
      </c>
      <c r="CM5" s="42" t="s">
        <v>41</v>
      </c>
      <c r="CN5" s="42" t="s">
        <v>228</v>
      </c>
      <c r="CO5" s="42" t="s">
        <v>229</v>
      </c>
      <c r="CP5" s="42" t="s">
        <v>52</v>
      </c>
      <c r="CQ5" s="42" t="s">
        <v>43</v>
      </c>
      <c r="CR5" s="42" t="s">
        <v>41</v>
      </c>
      <c r="CS5" s="42" t="s">
        <v>228</v>
      </c>
      <c r="CT5" s="42" t="s">
        <v>229</v>
      </c>
      <c r="CU5" s="42" t="s">
        <v>52</v>
      </c>
      <c r="CV5" s="42" t="s">
        <v>43</v>
      </c>
      <c r="CW5" s="42" t="s">
        <v>41</v>
      </c>
      <c r="CX5" s="42" t="s">
        <v>228</v>
      </c>
      <c r="CY5" s="42" t="s">
        <v>229</v>
      </c>
      <c r="CZ5" s="42" t="s">
        <v>52</v>
      </c>
      <c r="DA5" s="42" t="s">
        <v>43</v>
      </c>
      <c r="DB5" s="42" t="s">
        <v>41</v>
      </c>
      <c r="DC5" s="42" t="s">
        <v>228</v>
      </c>
      <c r="DD5" s="42" t="s">
        <v>229</v>
      </c>
      <c r="DE5" s="42" t="s">
        <v>52</v>
      </c>
      <c r="DF5" s="42" t="s">
        <v>43</v>
      </c>
      <c r="DG5" s="42" t="s">
        <v>41</v>
      </c>
      <c r="DH5" s="42" t="s">
        <v>228</v>
      </c>
      <c r="DI5" s="42" t="s">
        <v>229</v>
      </c>
      <c r="DJ5" s="42" t="s">
        <v>52</v>
      </c>
      <c r="DK5" s="42" t="s">
        <v>43</v>
      </c>
      <c r="DL5" s="42" t="s">
        <v>41</v>
      </c>
      <c r="DM5" s="42" t="s">
        <v>228</v>
      </c>
      <c r="DN5" s="42" t="s">
        <v>229</v>
      </c>
      <c r="DO5" s="42" t="s">
        <v>52</v>
      </c>
      <c r="DP5" s="42" t="s">
        <v>43</v>
      </c>
      <c r="DQ5" s="42" t="s">
        <v>41</v>
      </c>
      <c r="DR5" s="42" t="s">
        <v>228</v>
      </c>
      <c r="DS5" s="42" t="s">
        <v>229</v>
      </c>
      <c r="DT5" s="42" t="s">
        <v>52</v>
      </c>
      <c r="DU5" s="42" t="s">
        <v>43</v>
      </c>
      <c r="DV5" s="42" t="s">
        <v>41</v>
      </c>
      <c r="DW5" s="42" t="s">
        <v>228</v>
      </c>
      <c r="DX5" s="42" t="s">
        <v>229</v>
      </c>
      <c r="DY5" s="42" t="s">
        <v>52</v>
      </c>
      <c r="DZ5" s="42" t="s">
        <v>43</v>
      </c>
      <c r="EA5" s="42" t="s">
        <v>41</v>
      </c>
      <c r="EB5" s="42" t="s">
        <v>228</v>
      </c>
      <c r="EC5" s="42" t="s">
        <v>229</v>
      </c>
      <c r="ED5" s="42" t="s">
        <v>52</v>
      </c>
      <c r="EE5" s="42" t="s">
        <v>43</v>
      </c>
      <c r="EF5" s="42" t="s">
        <v>41</v>
      </c>
      <c r="EG5" s="42" t="s">
        <v>228</v>
      </c>
      <c r="EH5" s="42" t="s">
        <v>229</v>
      </c>
      <c r="EI5" s="42" t="s">
        <v>52</v>
      </c>
      <c r="EJ5" s="42" t="s">
        <v>43</v>
      </c>
      <c r="EK5" s="42" t="s">
        <v>41</v>
      </c>
      <c r="EL5" s="42" t="s">
        <v>228</v>
      </c>
      <c r="EM5" s="42" t="s">
        <v>229</v>
      </c>
      <c r="EN5" s="42" t="s">
        <v>52</v>
      </c>
      <c r="EO5" s="42" t="s">
        <v>43</v>
      </c>
      <c r="EP5" s="42" t="s">
        <v>41</v>
      </c>
      <c r="EQ5" s="42" t="s">
        <v>228</v>
      </c>
      <c r="ER5" s="42" t="s">
        <v>229</v>
      </c>
      <c r="ES5" s="42" t="s">
        <v>52</v>
      </c>
      <c r="ET5" s="42" t="s">
        <v>43</v>
      </c>
      <c r="EU5" s="42" t="s">
        <v>41</v>
      </c>
      <c r="EV5" s="42" t="s">
        <v>228</v>
      </c>
      <c r="EW5" s="42" t="s">
        <v>229</v>
      </c>
      <c r="EX5" s="42" t="s">
        <v>52</v>
      </c>
      <c r="EY5" s="11" t="s">
        <v>43</v>
      </c>
      <c r="EZ5" s="11" t="s">
        <v>41</v>
      </c>
      <c r="FA5" s="11" t="s">
        <v>228</v>
      </c>
      <c r="FB5" s="11" t="s">
        <v>229</v>
      </c>
      <c r="FC5" s="42" t="s">
        <v>52</v>
      </c>
      <c r="FD5" s="11" t="s">
        <v>43</v>
      </c>
      <c r="FE5" s="11" t="s">
        <v>41</v>
      </c>
      <c r="FF5" s="11" t="s">
        <v>228</v>
      </c>
      <c r="FG5" s="11" t="s">
        <v>229</v>
      </c>
      <c r="FH5" s="42" t="s">
        <v>52</v>
      </c>
      <c r="FI5" s="11" t="s">
        <v>43</v>
      </c>
      <c r="FJ5" s="11" t="s">
        <v>41</v>
      </c>
      <c r="FK5" s="11" t="s">
        <v>228</v>
      </c>
      <c r="FL5" s="11" t="s">
        <v>229</v>
      </c>
      <c r="FM5" s="42" t="s">
        <v>52</v>
      </c>
      <c r="FN5" s="11" t="s">
        <v>43</v>
      </c>
      <c r="FO5" s="11" t="s">
        <v>41</v>
      </c>
      <c r="FP5" s="11" t="s">
        <v>228</v>
      </c>
      <c r="FQ5" s="11" t="s">
        <v>229</v>
      </c>
      <c r="FR5" s="42" t="s">
        <v>52</v>
      </c>
      <c r="FS5" s="11" t="s">
        <v>43</v>
      </c>
      <c r="FT5" s="11" t="s">
        <v>41</v>
      </c>
      <c r="FU5" s="11" t="s">
        <v>228</v>
      </c>
      <c r="FV5" s="11" t="s">
        <v>229</v>
      </c>
      <c r="FW5" s="42" t="s">
        <v>52</v>
      </c>
      <c r="FX5" s="11" t="s">
        <v>43</v>
      </c>
      <c r="FY5" s="11" t="s">
        <v>41</v>
      </c>
      <c r="FZ5" s="11" t="s">
        <v>228</v>
      </c>
      <c r="GA5" s="11" t="s">
        <v>229</v>
      </c>
      <c r="GB5" s="42" t="s">
        <v>52</v>
      </c>
      <c r="GC5" s="11" t="s">
        <v>43</v>
      </c>
      <c r="GD5" s="11" t="s">
        <v>41</v>
      </c>
      <c r="GE5" s="11" t="s">
        <v>228</v>
      </c>
      <c r="GF5" s="11" t="s">
        <v>229</v>
      </c>
      <c r="GG5" s="42" t="s">
        <v>52</v>
      </c>
      <c r="GH5" s="11" t="s">
        <v>43</v>
      </c>
      <c r="GI5" s="11" t="s">
        <v>41</v>
      </c>
      <c r="GJ5" s="11" t="s">
        <v>228</v>
      </c>
      <c r="GK5" s="11" t="s">
        <v>229</v>
      </c>
      <c r="GL5" s="42" t="s">
        <v>52</v>
      </c>
      <c r="GM5" s="11" t="s">
        <v>43</v>
      </c>
      <c r="GN5" s="11" t="s">
        <v>41</v>
      </c>
      <c r="GO5" s="11" t="s">
        <v>228</v>
      </c>
      <c r="GP5" s="11" t="s">
        <v>229</v>
      </c>
      <c r="GQ5" s="11" t="s">
        <v>52</v>
      </c>
      <c r="GR5" s="11" t="s">
        <v>43</v>
      </c>
      <c r="GS5" s="11" t="s">
        <v>41</v>
      </c>
      <c r="GT5" s="11" t="s">
        <v>228</v>
      </c>
      <c r="GU5" s="11" t="s">
        <v>229</v>
      </c>
      <c r="GV5" s="42" t="s">
        <v>52</v>
      </c>
      <c r="GW5" s="11" t="s">
        <v>43</v>
      </c>
      <c r="GX5" s="11" t="s">
        <v>41</v>
      </c>
      <c r="GY5" s="11" t="s">
        <v>228</v>
      </c>
      <c r="GZ5" s="11" t="s">
        <v>229</v>
      </c>
      <c r="HA5" s="42" t="s">
        <v>52</v>
      </c>
      <c r="HB5" s="11" t="s">
        <v>43</v>
      </c>
      <c r="HC5" s="11" t="s">
        <v>41</v>
      </c>
      <c r="HD5" s="11" t="s">
        <v>228</v>
      </c>
      <c r="HE5" s="11" t="s">
        <v>229</v>
      </c>
      <c r="HF5" s="11" t="s">
        <v>52</v>
      </c>
      <c r="HG5" s="11" t="s">
        <v>43</v>
      </c>
      <c r="HH5" s="11" t="s">
        <v>41</v>
      </c>
      <c r="HI5" s="11" t="s">
        <v>228</v>
      </c>
      <c r="HJ5" s="11" t="s">
        <v>229</v>
      </c>
      <c r="HK5" s="42" t="s">
        <v>52</v>
      </c>
      <c r="HL5" s="11" t="s">
        <v>43</v>
      </c>
      <c r="HM5" s="11" t="s">
        <v>41</v>
      </c>
      <c r="HN5" s="11" t="s">
        <v>228</v>
      </c>
      <c r="HO5" s="11" t="s">
        <v>229</v>
      </c>
      <c r="HP5" s="42" t="s">
        <v>52</v>
      </c>
      <c r="HQ5" s="11" t="s">
        <v>43</v>
      </c>
      <c r="HR5" s="11" t="s">
        <v>41</v>
      </c>
      <c r="HS5" s="11" t="s">
        <v>228</v>
      </c>
      <c r="HT5" s="11" t="s">
        <v>229</v>
      </c>
      <c r="HU5" s="42" t="s">
        <v>52</v>
      </c>
      <c r="HV5" s="11" t="s">
        <v>43</v>
      </c>
      <c r="HW5" s="11" t="s">
        <v>41</v>
      </c>
      <c r="HX5" s="11" t="s">
        <v>228</v>
      </c>
      <c r="HY5" s="11" t="s">
        <v>229</v>
      </c>
      <c r="HZ5" s="42" t="s">
        <v>52</v>
      </c>
      <c r="IA5" s="11" t="s">
        <v>43</v>
      </c>
      <c r="IB5" s="11" t="s">
        <v>41</v>
      </c>
      <c r="IC5" s="11" t="s">
        <v>228</v>
      </c>
      <c r="ID5" s="11" t="s">
        <v>229</v>
      </c>
      <c r="IE5" s="42" t="s">
        <v>52</v>
      </c>
      <c r="IF5" s="11" t="s">
        <v>43</v>
      </c>
      <c r="IG5" s="11" t="s">
        <v>41</v>
      </c>
      <c r="IH5" s="11" t="s">
        <v>228</v>
      </c>
      <c r="II5" s="11" t="s">
        <v>229</v>
      </c>
      <c r="IJ5" s="42" t="s">
        <v>52</v>
      </c>
      <c r="IK5" s="11" t="s">
        <v>43</v>
      </c>
      <c r="IL5" s="11" t="s">
        <v>41</v>
      </c>
      <c r="IM5" s="40" t="s">
        <v>228</v>
      </c>
      <c r="IN5" s="40" t="s">
        <v>229</v>
      </c>
      <c r="IO5" s="35" t="s">
        <v>52</v>
      </c>
      <c r="IP5" s="35" t="s">
        <v>43</v>
      </c>
      <c r="IQ5" s="35" t="s">
        <v>41</v>
      </c>
      <c r="IR5" s="42" t="s">
        <v>228</v>
      </c>
      <c r="IS5" s="42" t="s">
        <v>229</v>
      </c>
      <c r="IT5" s="42" t="s">
        <v>52</v>
      </c>
      <c r="IU5" s="42" t="s">
        <v>43</v>
      </c>
      <c r="IV5" s="42" t="s">
        <v>41</v>
      </c>
      <c r="IW5" s="42" t="s">
        <v>228</v>
      </c>
      <c r="IX5" s="42" t="s">
        <v>229</v>
      </c>
      <c r="IY5" s="42" t="s">
        <v>52</v>
      </c>
      <c r="IZ5" s="42" t="s">
        <v>43</v>
      </c>
      <c r="JA5" s="42" t="s">
        <v>41</v>
      </c>
      <c r="JB5" s="42" t="s">
        <v>228</v>
      </c>
      <c r="JC5" s="42" t="s">
        <v>229</v>
      </c>
      <c r="JD5" s="42" t="s">
        <v>52</v>
      </c>
      <c r="JE5" s="42" t="s">
        <v>43</v>
      </c>
      <c r="JF5" s="42" t="s">
        <v>41</v>
      </c>
      <c r="JG5" s="42" t="s">
        <v>228</v>
      </c>
      <c r="JH5" s="42" t="s">
        <v>229</v>
      </c>
      <c r="JI5" s="42" t="s">
        <v>52</v>
      </c>
      <c r="JJ5" s="42" t="s">
        <v>43</v>
      </c>
      <c r="JK5" s="42" t="s">
        <v>41</v>
      </c>
      <c r="JL5" s="42" t="s">
        <v>228</v>
      </c>
      <c r="JM5" s="42" t="s">
        <v>229</v>
      </c>
      <c r="JN5" s="11" t="s">
        <v>52</v>
      </c>
      <c r="JO5" s="11" t="s">
        <v>43</v>
      </c>
      <c r="JP5" s="11" t="s">
        <v>41</v>
      </c>
      <c r="JQ5" s="11" t="s">
        <v>228</v>
      </c>
      <c r="JR5" s="11" t="s">
        <v>229</v>
      </c>
      <c r="JS5" s="42" t="s">
        <v>52</v>
      </c>
      <c r="JT5" s="42" t="s">
        <v>43</v>
      </c>
      <c r="JU5" s="42" t="s">
        <v>41</v>
      </c>
      <c r="JV5" s="42" t="s">
        <v>228</v>
      </c>
      <c r="JW5" s="42" t="s">
        <v>229</v>
      </c>
      <c r="JX5" s="42" t="s">
        <v>52</v>
      </c>
      <c r="JY5" s="42" t="s">
        <v>43</v>
      </c>
      <c r="JZ5" s="42" t="s">
        <v>41</v>
      </c>
      <c r="KA5" s="42" t="s">
        <v>228</v>
      </c>
      <c r="KB5" s="42" t="s">
        <v>229</v>
      </c>
      <c r="KC5" s="42" t="s">
        <v>52</v>
      </c>
      <c r="KD5" s="42" t="s">
        <v>43</v>
      </c>
      <c r="KE5" s="42" t="s">
        <v>41</v>
      </c>
      <c r="KF5" s="42" t="s">
        <v>228</v>
      </c>
      <c r="KG5" s="42" t="s">
        <v>229</v>
      </c>
      <c r="KH5" s="42" t="s">
        <v>52</v>
      </c>
      <c r="KI5" s="42" t="s">
        <v>43</v>
      </c>
      <c r="KJ5" s="42" t="s">
        <v>41</v>
      </c>
      <c r="KK5" s="42" t="s">
        <v>228</v>
      </c>
      <c r="KL5" s="42" t="s">
        <v>229</v>
      </c>
      <c r="KM5" s="42" t="s">
        <v>52</v>
      </c>
      <c r="KN5" s="42" t="s">
        <v>43</v>
      </c>
      <c r="KO5" s="42" t="s">
        <v>41</v>
      </c>
      <c r="KP5" s="42" t="s">
        <v>228</v>
      </c>
      <c r="KQ5" s="42" t="s">
        <v>229</v>
      </c>
      <c r="KR5" s="42" t="s">
        <v>52</v>
      </c>
      <c r="KS5" s="42" t="s">
        <v>43</v>
      </c>
      <c r="KT5" s="42" t="s">
        <v>41</v>
      </c>
      <c r="KU5" s="42" t="s">
        <v>228</v>
      </c>
      <c r="KV5" s="42" t="s">
        <v>229</v>
      </c>
      <c r="KW5" s="42" t="s">
        <v>52</v>
      </c>
      <c r="KX5" s="42" t="s">
        <v>43</v>
      </c>
      <c r="KY5" s="42" t="s">
        <v>41</v>
      </c>
      <c r="KZ5" s="42" t="s">
        <v>228</v>
      </c>
      <c r="LA5" s="42" t="s">
        <v>229</v>
      </c>
      <c r="LB5" s="42" t="s">
        <v>52</v>
      </c>
      <c r="LC5" s="42" t="s">
        <v>43</v>
      </c>
      <c r="LD5" s="42" t="s">
        <v>41</v>
      </c>
      <c r="LE5" s="42" t="s">
        <v>228</v>
      </c>
      <c r="LF5" s="42" t="s">
        <v>229</v>
      </c>
      <c r="LG5" s="42" t="s">
        <v>52</v>
      </c>
      <c r="LH5" s="42" t="s">
        <v>43</v>
      </c>
      <c r="LI5" s="42" t="s">
        <v>41</v>
      </c>
      <c r="LJ5" s="42" t="s">
        <v>228</v>
      </c>
      <c r="LK5" s="42" t="s">
        <v>229</v>
      </c>
      <c r="LL5" s="42" t="s">
        <v>52</v>
      </c>
      <c r="LM5" s="42" t="s">
        <v>43</v>
      </c>
      <c r="LN5" s="42" t="s">
        <v>41</v>
      </c>
      <c r="LO5" s="42" t="s">
        <v>228</v>
      </c>
      <c r="LP5" s="42" t="s">
        <v>229</v>
      </c>
      <c r="LQ5" s="42" t="s">
        <v>52</v>
      </c>
      <c r="LR5" s="42" t="s">
        <v>43</v>
      </c>
      <c r="LS5" s="42" t="s">
        <v>41</v>
      </c>
      <c r="LT5" s="42" t="s">
        <v>228</v>
      </c>
      <c r="LU5" s="42" t="s">
        <v>229</v>
      </c>
      <c r="LV5" s="42" t="s">
        <v>52</v>
      </c>
      <c r="LW5" s="42" t="s">
        <v>43</v>
      </c>
      <c r="LX5" s="42" t="s">
        <v>41</v>
      </c>
      <c r="LY5" s="42" t="s">
        <v>228</v>
      </c>
      <c r="LZ5" s="42" t="s">
        <v>229</v>
      </c>
      <c r="MA5" s="42" t="s">
        <v>52</v>
      </c>
      <c r="MB5" s="42" t="s">
        <v>43</v>
      </c>
      <c r="MC5" s="42" t="s">
        <v>41</v>
      </c>
      <c r="MD5" s="42" t="s">
        <v>228</v>
      </c>
      <c r="ME5" s="42" t="s">
        <v>229</v>
      </c>
      <c r="MF5" s="42" t="s">
        <v>52</v>
      </c>
      <c r="MG5" s="42" t="s">
        <v>43</v>
      </c>
      <c r="MH5" s="42" t="s">
        <v>41</v>
      </c>
      <c r="MI5" s="42" t="s">
        <v>228</v>
      </c>
      <c r="MJ5" s="42" t="s">
        <v>229</v>
      </c>
      <c r="MK5" s="42" t="s">
        <v>52</v>
      </c>
      <c r="ML5" s="42" t="s">
        <v>43</v>
      </c>
      <c r="MM5" s="42" t="s">
        <v>41</v>
      </c>
      <c r="MN5" s="42" t="s">
        <v>228</v>
      </c>
      <c r="MO5" s="42" t="s">
        <v>229</v>
      </c>
      <c r="MP5" s="42" t="s">
        <v>52</v>
      </c>
      <c r="MQ5" s="42" t="s">
        <v>43</v>
      </c>
      <c r="MR5" s="42" t="s">
        <v>41</v>
      </c>
      <c r="MS5" s="42" t="s">
        <v>228</v>
      </c>
      <c r="MT5" s="42" t="s">
        <v>229</v>
      </c>
      <c r="MU5" s="42" t="s">
        <v>52</v>
      </c>
      <c r="MV5" s="42" t="s">
        <v>43</v>
      </c>
      <c r="MW5" s="42" t="s">
        <v>41</v>
      </c>
      <c r="MX5" s="42" t="s">
        <v>228</v>
      </c>
      <c r="MY5" s="42" t="s">
        <v>229</v>
      </c>
      <c r="MZ5" s="42" t="s">
        <v>52</v>
      </c>
      <c r="NA5" s="42" t="s">
        <v>43</v>
      </c>
      <c r="NB5" s="42" t="s">
        <v>41</v>
      </c>
      <c r="NC5" s="42" t="s">
        <v>228</v>
      </c>
      <c r="ND5" s="42" t="s">
        <v>229</v>
      </c>
      <c r="NE5" s="42" t="s">
        <v>52</v>
      </c>
      <c r="NF5" s="42" t="s">
        <v>43</v>
      </c>
      <c r="NG5" s="42" t="s">
        <v>41</v>
      </c>
      <c r="NH5" s="42" t="s">
        <v>228</v>
      </c>
      <c r="NI5" s="42" t="s">
        <v>229</v>
      </c>
      <c r="NJ5" s="42" t="s">
        <v>52</v>
      </c>
      <c r="NK5" s="42" t="s">
        <v>43</v>
      </c>
      <c r="NL5" s="42" t="s">
        <v>41</v>
      </c>
      <c r="NM5" s="42" t="s">
        <v>228</v>
      </c>
      <c r="NN5" s="42" t="s">
        <v>229</v>
      </c>
      <c r="NO5" s="42" t="s">
        <v>52</v>
      </c>
      <c r="NP5" s="42" t="s">
        <v>43</v>
      </c>
      <c r="NQ5" s="42" t="s">
        <v>41</v>
      </c>
      <c r="NR5" s="43" t="s">
        <v>228</v>
      </c>
      <c r="NS5" s="43" t="s">
        <v>229</v>
      </c>
      <c r="NT5" s="50" t="s">
        <v>52</v>
      </c>
      <c r="NU5" s="51" t="s">
        <v>43</v>
      </c>
      <c r="NV5" s="51" t="s">
        <v>41</v>
      </c>
      <c r="NW5" s="53" t="s">
        <v>228</v>
      </c>
      <c r="NX5" s="53" t="s">
        <v>229</v>
      </c>
      <c r="NY5" s="53" t="s">
        <v>52</v>
      </c>
      <c r="NZ5" s="53" t="s">
        <v>43</v>
      </c>
      <c r="OA5" s="53" t="s">
        <v>41</v>
      </c>
      <c r="OB5" s="53" t="s">
        <v>228</v>
      </c>
      <c r="OC5" s="53" t="s">
        <v>229</v>
      </c>
      <c r="OD5" s="53" t="s">
        <v>52</v>
      </c>
      <c r="OE5" s="53" t="s">
        <v>43</v>
      </c>
      <c r="OF5" s="53" t="s">
        <v>41</v>
      </c>
      <c r="OG5" s="53" t="s">
        <v>228</v>
      </c>
      <c r="OH5" s="53" t="s">
        <v>229</v>
      </c>
      <c r="OI5" s="53" t="s">
        <v>52</v>
      </c>
      <c r="OJ5" s="53" t="s">
        <v>43</v>
      </c>
      <c r="OK5" s="53" t="s">
        <v>41</v>
      </c>
      <c r="OL5" s="53" t="s">
        <v>228</v>
      </c>
      <c r="OM5" s="53" t="s">
        <v>229</v>
      </c>
      <c r="ON5" s="53" t="s">
        <v>52</v>
      </c>
      <c r="OO5" s="53" t="s">
        <v>43</v>
      </c>
      <c r="OP5" s="53" t="s">
        <v>41</v>
      </c>
      <c r="OQ5" s="53" t="s">
        <v>228</v>
      </c>
      <c r="OR5" s="53" t="s">
        <v>229</v>
      </c>
      <c r="OS5" s="53" t="s">
        <v>52</v>
      </c>
      <c r="OT5" s="53" t="s">
        <v>43</v>
      </c>
      <c r="OU5" s="53" t="s">
        <v>41</v>
      </c>
      <c r="OV5" s="53" t="s">
        <v>228</v>
      </c>
      <c r="OW5" s="53" t="s">
        <v>229</v>
      </c>
      <c r="OX5" s="40" t="s">
        <v>52</v>
      </c>
      <c r="OY5" s="53" t="s">
        <v>43</v>
      </c>
      <c r="OZ5" s="53" t="s">
        <v>41</v>
      </c>
      <c r="PA5" s="53" t="s">
        <v>228</v>
      </c>
      <c r="PB5" s="53" t="s">
        <v>229</v>
      </c>
      <c r="PC5" s="40" t="s">
        <v>52</v>
      </c>
      <c r="PD5" s="53" t="s">
        <v>43</v>
      </c>
      <c r="PE5" s="53" t="s">
        <v>41</v>
      </c>
      <c r="PF5" s="53" t="s">
        <v>228</v>
      </c>
      <c r="PG5" s="53" t="s">
        <v>229</v>
      </c>
      <c r="PH5" s="53" t="s">
        <v>52</v>
      </c>
      <c r="PI5" s="53" t="s">
        <v>43</v>
      </c>
      <c r="PJ5" s="53" t="s">
        <v>41</v>
      </c>
      <c r="PK5" s="53" t="s">
        <v>228</v>
      </c>
      <c r="PL5" s="53" t="s">
        <v>229</v>
      </c>
      <c r="PM5" s="41" t="s">
        <v>52</v>
      </c>
      <c r="PN5" s="36" t="s">
        <v>43</v>
      </c>
      <c r="PO5" s="36" t="s">
        <v>41</v>
      </c>
      <c r="PP5" s="36" t="s">
        <v>228</v>
      </c>
      <c r="PQ5" s="36" t="s">
        <v>229</v>
      </c>
      <c r="PR5" s="41" t="s">
        <v>52</v>
      </c>
      <c r="PS5" s="36" t="s">
        <v>43</v>
      </c>
      <c r="PT5" s="36" t="s">
        <v>41</v>
      </c>
      <c r="PU5" s="36" t="s">
        <v>228</v>
      </c>
      <c r="PV5" s="36" t="s">
        <v>229</v>
      </c>
      <c r="PW5" s="36" t="s">
        <v>52</v>
      </c>
      <c r="PX5" s="36" t="s">
        <v>43</v>
      </c>
      <c r="PY5" s="36" t="s">
        <v>41</v>
      </c>
      <c r="PZ5" s="36" t="s">
        <v>228</v>
      </c>
      <c r="QA5" s="36" t="s">
        <v>229</v>
      </c>
      <c r="QB5" s="41" t="s">
        <v>52</v>
      </c>
      <c r="QC5" s="36" t="s">
        <v>43</v>
      </c>
      <c r="QD5" s="36" t="s">
        <v>41</v>
      </c>
      <c r="QE5" s="36" t="s">
        <v>228</v>
      </c>
      <c r="QF5" s="36" t="s">
        <v>229</v>
      </c>
      <c r="QG5" s="36" t="s">
        <v>52</v>
      </c>
      <c r="QH5" s="36" t="s">
        <v>43</v>
      </c>
      <c r="QI5" s="36" t="s">
        <v>41</v>
      </c>
      <c r="QJ5" s="36" t="s">
        <v>228</v>
      </c>
      <c r="QK5" s="36" t="s">
        <v>229</v>
      </c>
      <c r="QL5" s="36" t="s">
        <v>52</v>
      </c>
      <c r="QM5" s="36" t="s">
        <v>43</v>
      </c>
      <c r="QN5" s="36" t="s">
        <v>41</v>
      </c>
      <c r="QO5" s="36" t="s">
        <v>228</v>
      </c>
      <c r="QP5" s="36" t="s">
        <v>229</v>
      </c>
      <c r="QQ5" s="36" t="s">
        <v>52</v>
      </c>
      <c r="QR5" s="36" t="s">
        <v>43</v>
      </c>
      <c r="QS5" s="36" t="s">
        <v>41</v>
      </c>
      <c r="QT5" s="36" t="s">
        <v>228</v>
      </c>
      <c r="QU5" s="36" t="s">
        <v>229</v>
      </c>
      <c r="QV5" s="36" t="s">
        <v>52</v>
      </c>
      <c r="QW5" s="36" t="s">
        <v>43</v>
      </c>
      <c r="QX5" s="36" t="s">
        <v>41</v>
      </c>
      <c r="QY5" s="36" t="s">
        <v>228</v>
      </c>
      <c r="QZ5" s="36" t="s">
        <v>229</v>
      </c>
      <c r="RA5" s="36" t="s">
        <v>52</v>
      </c>
      <c r="RB5" s="36" t="s">
        <v>43</v>
      </c>
      <c r="RC5" s="36" t="s">
        <v>41</v>
      </c>
      <c r="RD5" s="36" t="s">
        <v>228</v>
      </c>
      <c r="RE5" s="36" t="s">
        <v>229</v>
      </c>
      <c r="RF5" s="36" t="s">
        <v>52</v>
      </c>
      <c r="RG5" s="36" t="s">
        <v>43</v>
      </c>
      <c r="RH5" s="36" t="s">
        <v>41</v>
      </c>
      <c r="RI5" s="36" t="s">
        <v>228</v>
      </c>
      <c r="RJ5" s="36" t="s">
        <v>229</v>
      </c>
      <c r="RK5" s="36" t="s">
        <v>52</v>
      </c>
      <c r="RL5" s="36" t="s">
        <v>43</v>
      </c>
      <c r="RM5" s="36" t="s">
        <v>41</v>
      </c>
      <c r="RN5" s="36" t="s">
        <v>228</v>
      </c>
      <c r="RO5" s="36" t="s">
        <v>229</v>
      </c>
      <c r="RP5" s="36" t="s">
        <v>52</v>
      </c>
      <c r="RQ5" s="36" t="s">
        <v>43</v>
      </c>
      <c r="RR5" s="36" t="s">
        <v>41</v>
      </c>
      <c r="RS5" s="36" t="s">
        <v>228</v>
      </c>
      <c r="RT5" s="36" t="s">
        <v>229</v>
      </c>
      <c r="RU5" s="36" t="s">
        <v>52</v>
      </c>
      <c r="RV5" s="36" t="s">
        <v>43</v>
      </c>
      <c r="RW5" s="36" t="s">
        <v>41</v>
      </c>
      <c r="RX5" s="36" t="s">
        <v>228</v>
      </c>
      <c r="RY5" s="36" t="s">
        <v>229</v>
      </c>
      <c r="RZ5" s="36" t="s">
        <v>52</v>
      </c>
      <c r="SA5" s="36" t="s">
        <v>43</v>
      </c>
      <c r="SB5" s="36" t="s">
        <v>41</v>
      </c>
      <c r="SC5" s="36" t="s">
        <v>228</v>
      </c>
      <c r="SD5" s="36" t="s">
        <v>229</v>
      </c>
      <c r="SE5" s="36" t="s">
        <v>52</v>
      </c>
      <c r="SF5" s="36" t="s">
        <v>43</v>
      </c>
      <c r="SG5" s="36" t="s">
        <v>41</v>
      </c>
      <c r="SH5" s="36" t="s">
        <v>228</v>
      </c>
      <c r="SI5" s="36" t="s">
        <v>229</v>
      </c>
      <c r="SJ5" s="36" t="s">
        <v>52</v>
      </c>
      <c r="SK5" s="36" t="s">
        <v>43</v>
      </c>
      <c r="SL5" s="36" t="s">
        <v>41</v>
      </c>
      <c r="SM5" s="36" t="s">
        <v>228</v>
      </c>
      <c r="SN5" s="36" t="s">
        <v>229</v>
      </c>
      <c r="SO5" s="36" t="s">
        <v>52</v>
      </c>
      <c r="SP5" s="36" t="s">
        <v>43</v>
      </c>
      <c r="SQ5" s="36" t="s">
        <v>41</v>
      </c>
      <c r="SR5" s="36" t="s">
        <v>228</v>
      </c>
      <c r="SS5" s="36" t="s">
        <v>229</v>
      </c>
      <c r="ST5" s="36" t="s">
        <v>52</v>
      </c>
      <c r="SU5" s="36" t="s">
        <v>43</v>
      </c>
      <c r="SV5" s="36" t="s">
        <v>41</v>
      </c>
      <c r="SW5" s="36" t="s">
        <v>228</v>
      </c>
      <c r="SX5" s="36" t="s">
        <v>229</v>
      </c>
      <c r="SY5" s="36" t="s">
        <v>52</v>
      </c>
      <c r="SZ5" s="36" t="s">
        <v>43</v>
      </c>
      <c r="TA5" s="36" t="s">
        <v>41</v>
      </c>
      <c r="TB5" s="36" t="s">
        <v>228</v>
      </c>
      <c r="TC5" s="36" t="s">
        <v>229</v>
      </c>
      <c r="TD5" s="36" t="s">
        <v>52</v>
      </c>
      <c r="TE5" s="36" t="s">
        <v>43</v>
      </c>
      <c r="TF5" s="36" t="s">
        <v>41</v>
      </c>
      <c r="TG5" s="36" t="s">
        <v>228</v>
      </c>
      <c r="TH5" s="36" t="s">
        <v>229</v>
      </c>
      <c r="TI5" s="36" t="s">
        <v>52</v>
      </c>
      <c r="TJ5" s="36" t="s">
        <v>43</v>
      </c>
      <c r="TK5" s="36" t="s">
        <v>41</v>
      </c>
      <c r="TL5" s="36" t="s">
        <v>228</v>
      </c>
      <c r="TM5" s="36" t="s">
        <v>229</v>
      </c>
      <c r="TN5" s="36" t="s">
        <v>52</v>
      </c>
      <c r="TO5" s="36" t="s">
        <v>43</v>
      </c>
      <c r="TP5" s="36" t="s">
        <v>41</v>
      </c>
      <c r="TQ5" s="36" t="s">
        <v>228</v>
      </c>
      <c r="TR5" s="36" t="s">
        <v>229</v>
      </c>
      <c r="TS5" s="36" t="s">
        <v>52</v>
      </c>
      <c r="TT5" s="36" t="s">
        <v>43</v>
      </c>
      <c r="TU5" s="36" t="s">
        <v>41</v>
      </c>
      <c r="TV5" s="55" t="s">
        <v>228</v>
      </c>
      <c r="TW5" s="55" t="s">
        <v>229</v>
      </c>
      <c r="TX5" s="46" t="s">
        <v>52</v>
      </c>
      <c r="TY5" s="56" t="s">
        <v>43</v>
      </c>
      <c r="TZ5" s="56" t="s">
        <v>41</v>
      </c>
    </row>
    <row r="6" spans="1:550" s="4" customFormat="1" ht="18.75" customHeight="1" x14ac:dyDescent="0.2">
      <c r="A6" s="19" t="s">
        <v>50</v>
      </c>
      <c r="B6" s="47">
        <f>SUM(B7:B37)</f>
        <v>3873442</v>
      </c>
      <c r="C6" s="47">
        <f>SUM(C7:C37)</f>
        <v>4400554.7000000011</v>
      </c>
      <c r="D6" s="44">
        <f>SUM(D7:D37)</f>
        <v>4426017.1000000006</v>
      </c>
      <c r="E6" s="44">
        <f>SUM(E7:E37)</f>
        <v>4426017.0000000009</v>
      </c>
      <c r="F6" s="45">
        <f>E6/D6*100</f>
        <v>99.999997740632324</v>
      </c>
      <c r="G6" s="29">
        <f>SUM(G7:G37)</f>
        <v>3873442</v>
      </c>
      <c r="H6" s="29">
        <f>SUM(H7:H37)</f>
        <v>3873442</v>
      </c>
      <c r="I6" s="12">
        <f>SUM(I7:I37)</f>
        <v>3873442</v>
      </c>
      <c r="J6" s="12">
        <f>SUM(J7:J37)</f>
        <v>3873442</v>
      </c>
      <c r="K6" s="13">
        <f>J6/I6%</f>
        <v>100</v>
      </c>
      <c r="L6" s="29">
        <f>SUM(L7:L37)</f>
        <v>0</v>
      </c>
      <c r="M6" s="29">
        <f>SUM(M7:M37)</f>
        <v>294891.90000000002</v>
      </c>
      <c r="N6" s="12">
        <f>SUM(N7:N37)</f>
        <v>301134.3</v>
      </c>
      <c r="O6" s="12">
        <f>SUM(O7:O37)</f>
        <v>301134.2</v>
      </c>
      <c r="P6" s="13">
        <f>(O6/N6)*100</f>
        <v>99.999966792225266</v>
      </c>
      <c r="Q6" s="29">
        <f>SUM(Q7:Q37)</f>
        <v>0</v>
      </c>
      <c r="R6" s="29">
        <f>SUM(R7:R37)</f>
        <v>0</v>
      </c>
      <c r="S6" s="12">
        <v>0</v>
      </c>
      <c r="T6" s="12">
        <v>0</v>
      </c>
      <c r="U6" s="12" t="s">
        <v>55</v>
      </c>
      <c r="V6" s="12">
        <f>SUM(V7:V37)</f>
        <v>0</v>
      </c>
      <c r="W6" s="12">
        <f>SUM(W7:W37)</f>
        <v>232220.79999999999</v>
      </c>
      <c r="X6" s="14">
        <f>SUM(X7:X37)</f>
        <v>232220.79999999999</v>
      </c>
      <c r="Y6" s="14">
        <f>SUM(Y7:Y37)</f>
        <v>232220.79999999999</v>
      </c>
      <c r="Z6" s="14">
        <f>(Y6/X6)*100</f>
        <v>100</v>
      </c>
      <c r="AA6" s="14">
        <f>SUM(AA7:AA37)</f>
        <v>0</v>
      </c>
      <c r="AB6" s="14">
        <f>SUM(AB7:AB37)</f>
        <v>0</v>
      </c>
      <c r="AC6" s="14">
        <f>SUM(AC7:AC37)</f>
        <v>19220</v>
      </c>
      <c r="AD6" s="14">
        <f>SUM(AD7:AD37)</f>
        <v>19220</v>
      </c>
      <c r="AE6" s="14">
        <f>(AD6/AC6)*100</f>
        <v>100</v>
      </c>
      <c r="AF6" s="44">
        <f>SUM(AF7:AF37)</f>
        <v>1803652.8000000003</v>
      </c>
      <c r="AG6" s="44">
        <f t="shared" ref="AG6:AI6" si="0">SUM(AG7:AG37)</f>
        <v>4636377.3999999994</v>
      </c>
      <c r="AH6" s="44">
        <f t="shared" si="0"/>
        <v>4732152.2643300006</v>
      </c>
      <c r="AI6" s="44">
        <f t="shared" si="0"/>
        <v>4336884.95</v>
      </c>
      <c r="AJ6" s="45">
        <f>(AI6/AH6)*100</f>
        <v>91.647197886901381</v>
      </c>
      <c r="AK6" s="29">
        <f>SUM(AK7:AK37)</f>
        <v>0</v>
      </c>
      <c r="AL6" s="29">
        <f>SUM(AL7:AL37)</f>
        <v>602889.60000000021</v>
      </c>
      <c r="AM6" s="12">
        <f>SUM(AM7:AM37)</f>
        <v>602889.60000000009</v>
      </c>
      <c r="AN6" s="12">
        <f>SUM(AN7:AN37)</f>
        <v>549269.55000000016</v>
      </c>
      <c r="AO6" s="13">
        <f>AN6/AM6%</f>
        <v>91.106157744303445</v>
      </c>
      <c r="AP6" s="29">
        <f>SUM(AP7:AP37)</f>
        <v>0</v>
      </c>
      <c r="AQ6" s="29">
        <f>SUM(AQ7:AQ37)</f>
        <v>2127.9</v>
      </c>
      <c r="AR6" s="12">
        <f>SUM(AR7:AR37)</f>
        <v>2127.9</v>
      </c>
      <c r="AS6" s="12">
        <f>SUM(AS7:AS37)</f>
        <v>2127.9</v>
      </c>
      <c r="AT6" s="13">
        <f>AS6/AR6%</f>
        <v>100</v>
      </c>
      <c r="AU6" s="29">
        <f>SUM(AU7:AU37)</f>
        <v>0</v>
      </c>
      <c r="AV6" s="29">
        <f>SUM(AV7:AV37)</f>
        <v>0</v>
      </c>
      <c r="AW6" s="29">
        <f>SUM(AW7:AW37)</f>
        <v>0</v>
      </c>
      <c r="AX6" s="29">
        <f>SUM(AX7:AX37)</f>
        <v>0</v>
      </c>
      <c r="AY6" s="29" t="s">
        <v>55</v>
      </c>
      <c r="AZ6" s="29">
        <f>SUM(AZ7:AZ37)</f>
        <v>131357.70000000001</v>
      </c>
      <c r="BA6" s="29">
        <f>SUM(BA7:BA37)</f>
        <v>131357.70000000001</v>
      </c>
      <c r="BB6" s="12">
        <f>SUM(BB7:BB37)</f>
        <v>131357.6</v>
      </c>
      <c r="BC6" s="12">
        <f>SUM(BC7:BC37)</f>
        <v>131357.6</v>
      </c>
      <c r="BD6" s="13">
        <f t="shared" ref="BD6:BD35" si="1">BC6/BB6%</f>
        <v>100</v>
      </c>
      <c r="BE6" s="29">
        <f>SUM(BE7:BE37)</f>
        <v>6121.2</v>
      </c>
      <c r="BF6" s="29">
        <f>SUM(BF7:BF37)</f>
        <v>5101</v>
      </c>
      <c r="BG6" s="12">
        <f>SUM(BG7:BG37)</f>
        <v>5101</v>
      </c>
      <c r="BH6" s="12">
        <f>SUM(BH7:BH37)</f>
        <v>5100.2</v>
      </c>
      <c r="BI6" s="13">
        <f>BH6/BG6%</f>
        <v>99.984316800627326</v>
      </c>
      <c r="BJ6" s="29">
        <f>SUM(BJ7:BJ37)</f>
        <v>76077.600000000006</v>
      </c>
      <c r="BK6" s="29">
        <f>SUM(BK7:BK37)</f>
        <v>76077.600000000006</v>
      </c>
      <c r="BL6" s="12">
        <f>SUM(BL7:BL37)</f>
        <v>76077.600000000006</v>
      </c>
      <c r="BM6" s="12">
        <f>SUM(BM7:BM37)</f>
        <v>76077.600000000006</v>
      </c>
      <c r="BN6" s="13">
        <f>BM6/BL6%</f>
        <v>100</v>
      </c>
      <c r="BO6" s="29">
        <f>SUM(BO7:BO37)</f>
        <v>28596.1</v>
      </c>
      <c r="BP6" s="29">
        <f>SUM(BP7:BP37)</f>
        <v>28596.1</v>
      </c>
      <c r="BQ6" s="12">
        <f>SUM(BQ7:BQ37)</f>
        <v>28596.1</v>
      </c>
      <c r="BR6" s="12">
        <f>SUM(BR7:BR37)</f>
        <v>28596.1</v>
      </c>
      <c r="BS6" s="13">
        <f>BR6/BQ6%</f>
        <v>99.999999999999986</v>
      </c>
      <c r="BT6" s="29">
        <f>SUM(BT7:BT37)</f>
        <v>94622</v>
      </c>
      <c r="BU6" s="29">
        <f>SUM(BU7:BU37)</f>
        <v>188468.80000000002</v>
      </c>
      <c r="BV6" s="12">
        <f>SUM(BV7:BV37)</f>
        <v>185081.8</v>
      </c>
      <c r="BW6" s="12">
        <f>SUM(BW7:BW37)</f>
        <v>170548.3</v>
      </c>
      <c r="BX6" s="13">
        <f>(BW6/BV6)*100</f>
        <v>92.147526120882759</v>
      </c>
      <c r="BY6" s="29">
        <f>SUM(BY7:BY37)</f>
        <v>0</v>
      </c>
      <c r="BZ6" s="29">
        <f>SUM(BZ7:BZ37)</f>
        <v>63458.1</v>
      </c>
      <c r="CA6" s="12">
        <f>SUM(CA7:CA37)</f>
        <v>63458.1</v>
      </c>
      <c r="CB6" s="12">
        <f>SUM(CB7:CB37)</f>
        <v>63458.1</v>
      </c>
      <c r="CC6" s="13">
        <f>CB6/CA6%</f>
        <v>100</v>
      </c>
      <c r="CD6" s="29">
        <f>SUM(CD7:CD37)</f>
        <v>0</v>
      </c>
      <c r="CE6" s="29">
        <f>SUM(CE7:CE37)</f>
        <v>370.5</v>
      </c>
      <c r="CF6" s="12">
        <f>SUM(CF7:CF37)</f>
        <v>370.5</v>
      </c>
      <c r="CG6" s="12">
        <f>SUM(CG7:CG37)</f>
        <v>370.5</v>
      </c>
      <c r="CH6" s="12">
        <f>(CG6/CF6)*100</f>
        <v>100</v>
      </c>
      <c r="CI6" s="12">
        <f>SUM(CI7:CI37)</f>
        <v>31581.600000000006</v>
      </c>
      <c r="CJ6" s="12">
        <f>SUM(CJ7:CJ37)</f>
        <v>31581.600000000006</v>
      </c>
      <c r="CK6" s="12">
        <f>SUM(CK7:CK37)</f>
        <v>31581.600000000002</v>
      </c>
      <c r="CL6" s="12">
        <f>SUM(CL7:CL37)</f>
        <v>31581.600000000002</v>
      </c>
      <c r="CM6" s="12">
        <f>(CL6/CK6)*100</f>
        <v>100</v>
      </c>
      <c r="CN6" s="12">
        <f>SUM(CN7:CN37)</f>
        <v>0</v>
      </c>
      <c r="CO6" s="12">
        <f>SUM(CO7:CO37)</f>
        <v>228033.79999999996</v>
      </c>
      <c r="CP6" s="12">
        <f>SUM(CP7:CP37)</f>
        <v>228033.79999999996</v>
      </c>
      <c r="CQ6" s="12">
        <f>SUM(CQ7:CQ37)</f>
        <v>177570.40000000002</v>
      </c>
      <c r="CR6" s="13">
        <f>CQ6/CP6%</f>
        <v>77.870210468798945</v>
      </c>
      <c r="CS6" s="29">
        <f>SUM(CS7:CS37)</f>
        <v>0</v>
      </c>
      <c r="CT6" s="29">
        <f>SUM(CT7:CT37)</f>
        <v>0</v>
      </c>
      <c r="CU6" s="29">
        <f>SUM(CU7:CU37)</f>
        <v>0</v>
      </c>
      <c r="CV6" s="29">
        <f>SUM(CV7:CV37)</f>
        <v>0</v>
      </c>
      <c r="CW6" s="29" t="s">
        <v>55</v>
      </c>
      <c r="CX6" s="29">
        <f>SUM(CX7:CX37)</f>
        <v>0</v>
      </c>
      <c r="CY6" s="29">
        <f>SUM(CY7:CY37)</f>
        <v>0</v>
      </c>
      <c r="CZ6" s="12">
        <f>SUM(CZ7:CZ37)</f>
        <v>0</v>
      </c>
      <c r="DA6" s="12">
        <f>SUM(DA7:DA37)</f>
        <v>0</v>
      </c>
      <c r="DB6" s="13" t="s">
        <v>55</v>
      </c>
      <c r="DC6" s="29">
        <f>SUM(DC7:DC37)</f>
        <v>2113.8000000000002</v>
      </c>
      <c r="DD6" s="29">
        <f>SUM(DD7:DD37)</f>
        <v>2113.8000000000002</v>
      </c>
      <c r="DE6" s="12">
        <f>SUM(DE7:DE37)</f>
        <v>2113.8000000000002</v>
      </c>
      <c r="DF6" s="12">
        <f>SUM(DF7:DF37)</f>
        <v>2113.8000000000002</v>
      </c>
      <c r="DG6" s="13">
        <f>(DF6/DE6)*100</f>
        <v>100</v>
      </c>
      <c r="DH6" s="29">
        <f>SUM(DH7:DH37)</f>
        <v>2050</v>
      </c>
      <c r="DI6" s="29">
        <f>SUM(DI7:DI37)</f>
        <v>2050</v>
      </c>
      <c r="DJ6" s="12">
        <f>SUM(DJ7:DJ37)</f>
        <v>2050</v>
      </c>
      <c r="DK6" s="12">
        <f>SUM(DK7:DK37)</f>
        <v>2050</v>
      </c>
      <c r="DL6" s="13">
        <f>DK6/DJ6%</f>
        <v>100</v>
      </c>
      <c r="DM6" s="29">
        <f>SUM(DM7:DM37)</f>
        <v>0</v>
      </c>
      <c r="DN6" s="29">
        <f>SUM(DN7:DN37)</f>
        <v>0</v>
      </c>
      <c r="DO6" s="12">
        <f>SUM(DO7:DO37)</f>
        <v>0</v>
      </c>
      <c r="DP6" s="12">
        <f>SUM(DP7:DP37)</f>
        <v>0</v>
      </c>
      <c r="DQ6" s="13" t="s">
        <v>55</v>
      </c>
      <c r="DR6" s="29">
        <f>SUM(DR7:DR37)</f>
        <v>1476.6999999999998</v>
      </c>
      <c r="DS6" s="29">
        <f>SUM(DS7:DS37)</f>
        <v>1476.6999999999998</v>
      </c>
      <c r="DT6" s="12">
        <f>SUM(DT7:DT37)</f>
        <v>1476.7</v>
      </c>
      <c r="DU6" s="12">
        <f>SUM(DU7:DU37)</f>
        <v>1476.7</v>
      </c>
      <c r="DV6" s="13">
        <f>(DU6/DT6)*100</f>
        <v>100</v>
      </c>
      <c r="DW6" s="29">
        <f>SUM(DW7:DW37)</f>
        <v>0</v>
      </c>
      <c r="DX6" s="29">
        <f>SUM(DX7:DX37)</f>
        <v>0</v>
      </c>
      <c r="DY6" s="12">
        <f>SUM(DY7:DY37)</f>
        <v>0</v>
      </c>
      <c r="DZ6" s="12">
        <f>SUM(DZ7:DZ37)</f>
        <v>0</v>
      </c>
      <c r="EA6" s="13" t="s">
        <v>55</v>
      </c>
      <c r="EB6" s="29">
        <f>SUM(EB7:EB37)</f>
        <v>195607.2</v>
      </c>
      <c r="EC6" s="29">
        <f>SUM(EC7:EC37)</f>
        <v>273874.90000000002</v>
      </c>
      <c r="ED6" s="12">
        <f>SUM(ED7:ED37)</f>
        <v>273875</v>
      </c>
      <c r="EE6" s="12">
        <f>SUM(EE7:EE37)</f>
        <v>194509.7</v>
      </c>
      <c r="EF6" s="13">
        <f>(EE6/ED6)*100</f>
        <v>71.021341853035153</v>
      </c>
      <c r="EG6" s="29">
        <f>SUM(EG7:EG37)</f>
        <v>37197.199999999997</v>
      </c>
      <c r="EH6" s="29">
        <f>SUM(EH7:EH37)</f>
        <v>37972.199999999997</v>
      </c>
      <c r="EI6" s="12">
        <f>SUM(EI7:EI37)</f>
        <v>37972.199999999997</v>
      </c>
      <c r="EJ6" s="12">
        <f>SUM(EJ7:EJ37)</f>
        <v>35701.299999999996</v>
      </c>
      <c r="EK6" s="13">
        <f>(EJ6/EI6)*100</f>
        <v>94.019572213356085</v>
      </c>
      <c r="EL6" s="29">
        <f>SUM(EL7:EL37)</f>
        <v>0</v>
      </c>
      <c r="EM6" s="29">
        <f>SUM(EM7:EM37)</f>
        <v>21869.800000000003</v>
      </c>
      <c r="EN6" s="12">
        <f>SUM(EN7:EN37)</f>
        <v>21869.8</v>
      </c>
      <c r="EO6" s="12">
        <f>SUM(EO7:EO37)</f>
        <v>21869.8</v>
      </c>
      <c r="EP6" s="13">
        <f>(EO6/EN6)*100</f>
        <v>100</v>
      </c>
      <c r="EQ6" s="29">
        <f>SUM(EQ7:EQ37)</f>
        <v>0</v>
      </c>
      <c r="ER6" s="29">
        <f t="shared" ref="ER6:ET6" si="2">SUM(ER7:ER37)</f>
        <v>0</v>
      </c>
      <c r="ES6" s="29">
        <f t="shared" si="2"/>
        <v>0</v>
      </c>
      <c r="ET6" s="29">
        <f t="shared" si="2"/>
        <v>0</v>
      </c>
      <c r="EU6" s="29" t="s">
        <v>55</v>
      </c>
      <c r="EV6" s="29">
        <f>SUM(EV7:EV37)</f>
        <v>0</v>
      </c>
      <c r="EW6" s="29">
        <f>SUM(EW7:EW37)</f>
        <v>36781.1</v>
      </c>
      <c r="EX6" s="12">
        <f>SUM(EX7:EX37)</f>
        <v>36781.1</v>
      </c>
      <c r="EY6" s="12">
        <f>SUM(EY7:EY37)</f>
        <v>36781.1</v>
      </c>
      <c r="EZ6" s="15">
        <f>(EY6/EX6)*100</f>
        <v>100</v>
      </c>
      <c r="FA6" s="23">
        <f>SUM(FA7:FA37)</f>
        <v>0</v>
      </c>
      <c r="FB6" s="23">
        <f>SUM(FB7:FB37)</f>
        <v>52633.1</v>
      </c>
      <c r="FC6" s="12">
        <f>SUM(FC7:FC37)</f>
        <v>52633.1</v>
      </c>
      <c r="FD6" s="12">
        <f>SUM(FD7:FD37)</f>
        <v>52633.1</v>
      </c>
      <c r="FE6" s="15">
        <f>(FD6/FC6)*100</f>
        <v>100</v>
      </c>
      <c r="FF6" s="23">
        <f>SUM(FF7:FF37)</f>
        <v>0</v>
      </c>
      <c r="FG6" s="23">
        <f>SUM(FG7:FG37)</f>
        <v>72224.7</v>
      </c>
      <c r="FH6" s="12">
        <f>SUM(FH7:FH37)</f>
        <v>72224.7</v>
      </c>
      <c r="FI6" s="12">
        <f>SUM(FI7:FI37)</f>
        <v>65274.7</v>
      </c>
      <c r="FJ6" s="15">
        <f>(FI6/FH6)*100</f>
        <v>90.377253211159058</v>
      </c>
      <c r="FK6" s="23">
        <f>SUM(FK7:FK37)</f>
        <v>129810.29999999999</v>
      </c>
      <c r="FL6" s="23">
        <f>SUM(FL7:FL37)</f>
        <v>129810.29999999999</v>
      </c>
      <c r="FM6" s="12">
        <f>SUM(FM7:FM37)</f>
        <v>126616.29999999999</v>
      </c>
      <c r="FN6" s="12">
        <f>SUM(FN7:FN37)</f>
        <v>126616.29999999999</v>
      </c>
      <c r="FO6" s="15">
        <f>(FN6/FM6)*100</f>
        <v>100</v>
      </c>
      <c r="FP6" s="23">
        <f>SUM(FP7:FP37)</f>
        <v>3073.7000000000003</v>
      </c>
      <c r="FQ6" s="23">
        <f>SUM(FQ7:FQ37)</f>
        <v>3073.7000000000003</v>
      </c>
      <c r="FR6" s="12">
        <f>SUM(FR7:FR37)</f>
        <v>3073.7000000000003</v>
      </c>
      <c r="FS6" s="12">
        <f>SUM(FS7:FS37)</f>
        <v>3073.7000000000003</v>
      </c>
      <c r="FT6" s="15">
        <f>FS6/FR6%</f>
        <v>100</v>
      </c>
      <c r="FU6" s="23">
        <f>SUM(FU7:FU37)</f>
        <v>1554.4</v>
      </c>
      <c r="FV6" s="23">
        <f>SUM(FV7:FV37)</f>
        <v>1263.4000000000001</v>
      </c>
      <c r="FW6" s="12">
        <f>SUM(FW7:FW37)</f>
        <v>1263.5000000000002</v>
      </c>
      <c r="FX6" s="12">
        <f>SUM(FX7:FX37)</f>
        <v>1263.5000000000002</v>
      </c>
      <c r="FY6" s="15">
        <f>(FX6/FW6)*100</f>
        <v>100</v>
      </c>
      <c r="FZ6" s="23">
        <f>SUM(FZ7:FZ37)</f>
        <v>0</v>
      </c>
      <c r="GA6" s="23">
        <f>SUM(GA7:GA37)</f>
        <v>233469.29999999996</v>
      </c>
      <c r="GB6" s="12">
        <f>SUM(GB7:GB37)</f>
        <v>233469.19999999998</v>
      </c>
      <c r="GC6" s="12">
        <f>SUM(GC7:GC37)</f>
        <v>233469.19999999998</v>
      </c>
      <c r="GD6" s="15">
        <f>GC6/GB6%</f>
        <v>99.999999999999986</v>
      </c>
      <c r="GE6" s="23">
        <f>SUM(GE7:GE37)</f>
        <v>42750.19999999999</v>
      </c>
      <c r="GF6" s="23">
        <f>SUM(GF7:GF37)</f>
        <v>42750.19999999999</v>
      </c>
      <c r="GG6" s="12">
        <f>SUM(GG7:GG37)</f>
        <v>42750.200000000019</v>
      </c>
      <c r="GH6" s="12">
        <f>SUM(GH7:GH37)</f>
        <v>42485.700000000004</v>
      </c>
      <c r="GI6" s="15">
        <f>(GH6/GG6)*100</f>
        <v>99.381289444259878</v>
      </c>
      <c r="GJ6" s="23">
        <f>SUM(GJ7:GJ37)</f>
        <v>0</v>
      </c>
      <c r="GK6" s="23">
        <f>SUM(GK7:GK37)</f>
        <v>168237.80000000002</v>
      </c>
      <c r="GL6" s="12">
        <f>SUM(GL7:GL37)</f>
        <v>168237.8</v>
      </c>
      <c r="GM6" s="12">
        <f>SUM(GM7:GM37)</f>
        <v>92792.7</v>
      </c>
      <c r="GN6" s="15">
        <f>GM6/GL6%</f>
        <v>55.155678450383924</v>
      </c>
      <c r="GO6" s="23">
        <f>SUM(GO7:GO37)</f>
        <v>306402.40000000002</v>
      </c>
      <c r="GP6" s="23">
        <f>SUM(GP7:GP37)</f>
        <v>292947.40000000002</v>
      </c>
      <c r="GQ6" s="23">
        <f>SUM(GQ7:GQ37)</f>
        <v>292947.46432999999</v>
      </c>
      <c r="GR6" s="23">
        <f>SUM(GR7:GR37)</f>
        <v>269466.39999999997</v>
      </c>
      <c r="GS6" s="23">
        <f>(GR6/GQ6)*100</f>
        <v>91.984547678641434</v>
      </c>
      <c r="GT6" s="23">
        <f>SUM(GT7:GT37)</f>
        <v>0</v>
      </c>
      <c r="GU6" s="23">
        <f>SUM(GU7:GU37)</f>
        <v>0</v>
      </c>
      <c r="GV6" s="12">
        <f>SUM(GV7:GV37)</f>
        <v>0</v>
      </c>
      <c r="GW6" s="12">
        <f>SUM(GW7:GW37)</f>
        <v>0</v>
      </c>
      <c r="GX6" s="15" t="s">
        <v>55</v>
      </c>
      <c r="GY6" s="23">
        <f>SUM(GY7:GY37)</f>
        <v>413122.5</v>
      </c>
      <c r="GZ6" s="23">
        <f>SUM(GZ7:GZ37)</f>
        <v>1302239.5999999999</v>
      </c>
      <c r="HA6" s="12">
        <f>SUM(HA7:HA37)</f>
        <v>1404595.4000000004</v>
      </c>
      <c r="HB6" s="12">
        <f>SUM(HB7:HB37)</f>
        <v>1401838.0000000005</v>
      </c>
      <c r="HC6" s="15">
        <f>(HB6/HA6)*100</f>
        <v>99.803687239756016</v>
      </c>
      <c r="HD6" s="23">
        <f>SUM(HD7:HD37)</f>
        <v>0</v>
      </c>
      <c r="HE6" s="23">
        <f t="shared" ref="HE6:HG6" si="3">SUM(HE7:HE37)</f>
        <v>0</v>
      </c>
      <c r="HF6" s="23">
        <f t="shared" si="3"/>
        <v>0</v>
      </c>
      <c r="HG6" s="23">
        <f t="shared" si="3"/>
        <v>0</v>
      </c>
      <c r="HH6" s="23" t="s">
        <v>55</v>
      </c>
      <c r="HI6" s="23">
        <f>SUM(HI7:HI37)</f>
        <v>4100</v>
      </c>
      <c r="HJ6" s="23">
        <f>SUM(HJ7:HJ37)</f>
        <v>4100</v>
      </c>
      <c r="HK6" s="12">
        <f>SUM(HK7:HK37)</f>
        <v>4100</v>
      </c>
      <c r="HL6" s="12">
        <f>SUM(HL7:HL37)</f>
        <v>4100</v>
      </c>
      <c r="HM6" s="15">
        <f>(HL6/HK6)*100</f>
        <v>100</v>
      </c>
      <c r="HN6" s="23">
        <f>SUM(HN7:HN37)</f>
        <v>57000</v>
      </c>
      <c r="HO6" s="23">
        <f>SUM(HO7:HO37)</f>
        <v>57000</v>
      </c>
      <c r="HP6" s="12">
        <f>SUM(HP7:HP37)</f>
        <v>57000</v>
      </c>
      <c r="HQ6" s="12">
        <f>SUM(HQ7:HQ37)</f>
        <v>57000</v>
      </c>
      <c r="HR6" s="15">
        <f>HQ6/HP6%</f>
        <v>100</v>
      </c>
      <c r="HS6" s="23">
        <f>SUM(HS7:HS37)</f>
        <v>63477</v>
      </c>
      <c r="HT6" s="23">
        <f>SUM(HT7:HT37)</f>
        <v>63477</v>
      </c>
      <c r="HU6" s="12">
        <f>SUM(HU7:HU37)</f>
        <v>63477</v>
      </c>
      <c r="HV6" s="12">
        <f>SUM(HV7:HV37)</f>
        <v>62572.5</v>
      </c>
      <c r="HW6" s="15">
        <f>HV6/HU6%</f>
        <v>98.575074436410034</v>
      </c>
      <c r="HX6" s="23">
        <f>SUM(HX7:HX37)</f>
        <v>0</v>
      </c>
      <c r="HY6" s="23">
        <f>SUM(HY7:HY37)</f>
        <v>0</v>
      </c>
      <c r="HZ6" s="12">
        <f>SUM(HZ7:HZ37)</f>
        <v>0</v>
      </c>
      <c r="IA6" s="12">
        <f>SUM(IA7:IA37)</f>
        <v>0</v>
      </c>
      <c r="IB6" s="15" t="s">
        <v>55</v>
      </c>
      <c r="IC6" s="23">
        <f>SUM(IC7:IC37)</f>
        <v>161545.20000000001</v>
      </c>
      <c r="ID6" s="23">
        <f>SUM(ID7:ID37)</f>
        <v>465502</v>
      </c>
      <c r="IE6" s="12">
        <f>SUM(IE7:IE37)</f>
        <v>465502</v>
      </c>
      <c r="IF6" s="12">
        <f>SUM(IF7:IF37)</f>
        <v>382355.20000000001</v>
      </c>
      <c r="IG6" s="15">
        <f>(IF6/IE6)*100</f>
        <v>82.138250748654144</v>
      </c>
      <c r="IH6" s="23">
        <f>SUM(IH7:IH37)</f>
        <v>14016</v>
      </c>
      <c r="II6" s="23">
        <f>SUM(II7:II37)</f>
        <v>13447.7</v>
      </c>
      <c r="IJ6" s="12">
        <f>SUM(IJ7:IJ37)</f>
        <v>13447.7</v>
      </c>
      <c r="IK6" s="12">
        <f>SUM(IK7:IK37)</f>
        <v>11383.7</v>
      </c>
      <c r="IL6" s="23">
        <f>IK6/IJ6%</f>
        <v>84.651650468109793</v>
      </c>
      <c r="IM6" s="15">
        <f>SUM(IM7:IM37)</f>
        <v>9732183.5999999978</v>
      </c>
      <c r="IN6" s="15">
        <f>IS6+IX6+JC6+JH6+JM6+JR6+JW6+KB6+KG6+KL6+KQ6+KV6+LA6+LF6+LK6+LP6+LU6+LZ6+ME6+MJ6+MO6+MT6+MY6+ND6+NI6+NN6</f>
        <v>9808719.5999999996</v>
      </c>
      <c r="IO6" s="15">
        <f>IT6+IY6+JD6+JI6+JN6+JS6+JX6+KC6+KH6+KM6+KR6+KW6+LB6+LG6+LL6+LQ6+LV6+MA6+MF6+MK6+MP6+MU6+MZ6+NE6+NJ6+NO6</f>
        <v>10010845.1</v>
      </c>
      <c r="IP6" s="15">
        <f>IU6+IZ6+JE6+JJ6+JO6+JT6+JY6+KD6+KI6+KN6+KS6+KX6+LC6+LH6+LM6+LR6+LW6+MB6+MG6+ML6+MQ6+MV6+NA6+NF6+NK6+NP6</f>
        <v>9992856.7000000011</v>
      </c>
      <c r="IQ6" s="13">
        <f>IP6/IO6*100</f>
        <v>99.820310874653345</v>
      </c>
      <c r="IR6" s="29">
        <f>SUM(IR7:IR37)</f>
        <v>76681.400000000023</v>
      </c>
      <c r="IS6" s="29">
        <f>SUM(IS7:IS37)</f>
        <v>72412.300000000032</v>
      </c>
      <c r="IT6" s="12">
        <f>SUM(IT7:IT37)</f>
        <v>72412.300000000032</v>
      </c>
      <c r="IU6" s="12">
        <f>SUM(IU7:IU37)</f>
        <v>71741.700000000026</v>
      </c>
      <c r="IV6" s="13">
        <f t="shared" ref="IV6:IV42" si="4">IU6/IT6%</f>
        <v>99.073914238326907</v>
      </c>
      <c r="IW6" s="29">
        <f>SUM(IW7:IW37)</f>
        <v>1141.8000000000002</v>
      </c>
      <c r="IX6" s="29">
        <f>SUM(IX7:IX37)</f>
        <v>685.1</v>
      </c>
      <c r="IY6" s="12">
        <f t="shared" ref="IY6:NJ6" si="5">SUM(IY7:IY37)</f>
        <v>685.1</v>
      </c>
      <c r="IZ6" s="12">
        <f t="shared" si="5"/>
        <v>475.79999999999995</v>
      </c>
      <c r="JA6" s="13">
        <f>IZ6/IY6%</f>
        <v>69.449715370018964</v>
      </c>
      <c r="JB6" s="29">
        <f>SUM(JB7:JB37)</f>
        <v>20.099999999999998</v>
      </c>
      <c r="JC6" s="29">
        <f>SUM(JC7:JC37)</f>
        <v>20.099999999999998</v>
      </c>
      <c r="JD6" s="12">
        <f t="shared" si="5"/>
        <v>20.3</v>
      </c>
      <c r="JE6" s="12">
        <f t="shared" si="5"/>
        <v>20.3</v>
      </c>
      <c r="JF6" s="13">
        <f t="shared" ref="JF6:JF37" si="6">JE6/JD6%</f>
        <v>100</v>
      </c>
      <c r="JG6" s="29">
        <f>SUM(JG7:JG37)</f>
        <v>2802962.7000000007</v>
      </c>
      <c r="JH6" s="29">
        <f>SUM(JH7:JH37)</f>
        <v>2357507.4</v>
      </c>
      <c r="JI6" s="12">
        <f t="shared" si="5"/>
        <v>2507213.7999999993</v>
      </c>
      <c r="JJ6" s="12">
        <f t="shared" si="5"/>
        <v>2506281.3999999994</v>
      </c>
      <c r="JK6" s="13">
        <f>JJ6/JI6%</f>
        <v>99.962811308712489</v>
      </c>
      <c r="JL6" s="29">
        <f>SUM(JL7:JL37)</f>
        <v>5743318.5000000009</v>
      </c>
      <c r="JM6" s="29">
        <f>SUM(JM7:JM37)</f>
        <v>6494414.8000000007</v>
      </c>
      <c r="JN6" s="23">
        <f>SUM(JN7:JN37)</f>
        <v>6546833.700000002</v>
      </c>
      <c r="JO6" s="23">
        <f>SUM(JO7:JO37)</f>
        <v>6546789.9000000013</v>
      </c>
      <c r="JP6" s="23">
        <f>(JO6/JN6)*100</f>
        <v>99.999330974299824</v>
      </c>
      <c r="JQ6" s="23">
        <f>SUM(JQ7:JQ37)</f>
        <v>268390.09999999998</v>
      </c>
      <c r="JR6" s="23">
        <f>SUM(JR7:JR37)</f>
        <v>175297.10000000006</v>
      </c>
      <c r="JS6" s="12">
        <f t="shared" si="5"/>
        <v>175297.10000000006</v>
      </c>
      <c r="JT6" s="16">
        <f t="shared" si="5"/>
        <v>170450.80000000005</v>
      </c>
      <c r="JU6" s="15">
        <f>JT6/JS6%</f>
        <v>97.235379250426831</v>
      </c>
      <c r="JV6" s="23">
        <f>SUM(JV7:JV37)</f>
        <v>102430.80000000003</v>
      </c>
      <c r="JW6" s="23">
        <f>SUM(JW7:JW37)</f>
        <v>27002.199999999997</v>
      </c>
      <c r="JX6" s="12">
        <f t="shared" si="5"/>
        <v>27002.199999999997</v>
      </c>
      <c r="JY6" s="12">
        <f t="shared" si="5"/>
        <v>25994.5</v>
      </c>
      <c r="JZ6" s="13">
        <f t="shared" ref="JZ6:JZ36" si="7">JY6/JX6%</f>
        <v>96.268081859996599</v>
      </c>
      <c r="KA6" s="29">
        <f>SUM(KA7:KA37)</f>
        <v>6533.4000000000005</v>
      </c>
      <c r="KB6" s="29">
        <f>SUM(KB7:KB37)</f>
        <v>4961.2000000000007</v>
      </c>
      <c r="KC6" s="12">
        <f t="shared" si="5"/>
        <v>4961.2000000000007</v>
      </c>
      <c r="KD6" s="12">
        <f t="shared" si="5"/>
        <v>2384.9</v>
      </c>
      <c r="KE6" s="13">
        <f>KD6/KC6%</f>
        <v>48.071031202128509</v>
      </c>
      <c r="KF6" s="29">
        <f>SUM(KF7:KF37)</f>
        <v>485.7</v>
      </c>
      <c r="KG6" s="29">
        <f>SUM(KG7:KG37)</f>
        <v>485.7</v>
      </c>
      <c r="KH6" s="12">
        <f t="shared" si="5"/>
        <v>485.7</v>
      </c>
      <c r="KI6" s="12">
        <f t="shared" si="5"/>
        <v>178</v>
      </c>
      <c r="KJ6" s="13">
        <f>KI6/KH6%</f>
        <v>36.648136709903234</v>
      </c>
      <c r="KK6" s="29">
        <f>SUM(KK7:KK37)</f>
        <v>45099</v>
      </c>
      <c r="KL6" s="29">
        <f>SUM(KL7:KL37)</f>
        <v>45617.599999999999</v>
      </c>
      <c r="KM6" s="12">
        <f t="shared" si="5"/>
        <v>45617.599999999999</v>
      </c>
      <c r="KN6" s="12">
        <f t="shared" si="5"/>
        <v>45382.6</v>
      </c>
      <c r="KO6" s="13">
        <f t="shared" ref="KO6:KO42" si="8">KN6/KM6%</f>
        <v>99.484847953421479</v>
      </c>
      <c r="KP6" s="29">
        <f>SUM(KP7:KP37)</f>
        <v>6562.5</v>
      </c>
      <c r="KQ6" s="29">
        <f>SUM(KQ7:KQ37)</f>
        <v>6562.5</v>
      </c>
      <c r="KR6" s="12">
        <f>SUM(KR7:KR37)</f>
        <v>6562.5</v>
      </c>
      <c r="KS6" s="12">
        <f>SUM(KS7:KS37)</f>
        <v>6562.5</v>
      </c>
      <c r="KT6" s="13">
        <f t="shared" ref="KT6:KT37" si="9">KS6/KR6%</f>
        <v>100</v>
      </c>
      <c r="KU6" s="29">
        <f>SUM(KU7:KU37)</f>
        <v>144.39999999999998</v>
      </c>
      <c r="KV6" s="29">
        <f>SUM(KV7:KV37)</f>
        <v>144.39999999999998</v>
      </c>
      <c r="KW6" s="12">
        <f t="shared" si="5"/>
        <v>144.39999999999998</v>
      </c>
      <c r="KX6" s="12">
        <f t="shared" si="5"/>
        <v>142.5</v>
      </c>
      <c r="KY6" s="13">
        <f t="shared" ref="KY6:KY37" si="10">KX6/KW6%</f>
        <v>98.684210526315809</v>
      </c>
      <c r="KZ6" s="29">
        <f>SUM(KZ7:KZ37)</f>
        <v>2959.6</v>
      </c>
      <c r="LA6" s="29">
        <f>SUM(LA7:LA37)</f>
        <v>2062.7000000000003</v>
      </c>
      <c r="LB6" s="12">
        <f t="shared" si="5"/>
        <v>2062.7000000000003</v>
      </c>
      <c r="LC6" s="12">
        <f t="shared" si="5"/>
        <v>2062.7000000000003</v>
      </c>
      <c r="LD6" s="13">
        <f>LC6/LB6%</f>
        <v>100</v>
      </c>
      <c r="LE6" s="29">
        <f>SUM(LE7:LE37)</f>
        <v>22</v>
      </c>
      <c r="LF6" s="29">
        <f>SUM(LF7:LF37)</f>
        <v>17</v>
      </c>
      <c r="LG6" s="12">
        <f>SUM(LG7:LG37)</f>
        <v>17</v>
      </c>
      <c r="LH6" s="12">
        <f>SUM(LH7:LH37)</f>
        <v>12.5</v>
      </c>
      <c r="LI6" s="13">
        <f>LH6/LG6%</f>
        <v>73.529411764705884</v>
      </c>
      <c r="LJ6" s="29">
        <f>SUM(LJ7:LJ37)</f>
        <v>19144.799999999996</v>
      </c>
      <c r="LK6" s="29">
        <f>SUM(LK7:LK37)</f>
        <v>21039.9</v>
      </c>
      <c r="LL6" s="12">
        <f t="shared" si="5"/>
        <v>21039.899999999998</v>
      </c>
      <c r="LM6" s="12">
        <f t="shared" si="5"/>
        <v>19076.299999999996</v>
      </c>
      <c r="LN6" s="13">
        <f t="shared" ref="LN6:LN37" si="11">LM6/LL6%</f>
        <v>90.667256023079943</v>
      </c>
      <c r="LO6" s="29">
        <f>SUM(LO7:LO37)</f>
        <v>9586.2999999999993</v>
      </c>
      <c r="LP6" s="29">
        <f>SUM(LP7:LP37)</f>
        <v>9586.2999999999993</v>
      </c>
      <c r="LQ6" s="12">
        <f t="shared" si="5"/>
        <v>9586.2999999999993</v>
      </c>
      <c r="LR6" s="12">
        <f t="shared" si="5"/>
        <v>9440.9000000000015</v>
      </c>
      <c r="LS6" s="13">
        <f t="shared" ref="LS6:LS37" si="12">LR6/LQ6%</f>
        <v>98.483252141076349</v>
      </c>
      <c r="LT6" s="29">
        <f>SUM(LT7:LT37)</f>
        <v>1049.9000000000001</v>
      </c>
      <c r="LU6" s="29">
        <f>SUM(LU7:LU37)</f>
        <v>1049.9000000000001</v>
      </c>
      <c r="LV6" s="12">
        <f t="shared" si="5"/>
        <v>1049.9000000000001</v>
      </c>
      <c r="LW6" s="12">
        <f t="shared" si="5"/>
        <v>1049.8000000000002</v>
      </c>
      <c r="LX6" s="13">
        <f>(LW6/LV6)*100</f>
        <v>99.990475283360325</v>
      </c>
      <c r="LY6" s="29">
        <f>SUM(LY7:LY37)</f>
        <v>18.5</v>
      </c>
      <c r="LZ6" s="29">
        <f>SUM(LZ7:LZ37)</f>
        <v>18.5</v>
      </c>
      <c r="MA6" s="12">
        <f t="shared" si="5"/>
        <v>18.5</v>
      </c>
      <c r="MB6" s="12">
        <f t="shared" si="5"/>
        <v>18.5</v>
      </c>
      <c r="MC6" s="13">
        <f>MB6/MA6%</f>
        <v>100</v>
      </c>
      <c r="MD6" s="29">
        <f>SUM(MD7:MD37)</f>
        <v>58308.600000000006</v>
      </c>
      <c r="ME6" s="29">
        <f>SUM(ME7:ME37)</f>
        <v>61228.800000000003</v>
      </c>
      <c r="MF6" s="12">
        <f>SUM(MF7:MF37)</f>
        <v>61228.800000000003</v>
      </c>
      <c r="MG6" s="12">
        <f>SUM(MG7:MG37)</f>
        <v>61215.600000000006</v>
      </c>
      <c r="MH6" s="13">
        <f t="shared" ref="MH6:MH42" si="13">MG6/MF6%</f>
        <v>99.978441517717158</v>
      </c>
      <c r="MI6" s="29">
        <f>SUM(MI7:MI37)</f>
        <v>0</v>
      </c>
      <c r="MJ6" s="29">
        <f>SUM(MJ7:MJ37)</f>
        <v>0</v>
      </c>
      <c r="MK6" s="12">
        <f>SUM(MK7:MK37)</f>
        <v>0</v>
      </c>
      <c r="ML6" s="12">
        <f>SUM(ML7:ML37)</f>
        <v>0</v>
      </c>
      <c r="MM6" s="13" t="s">
        <v>55</v>
      </c>
      <c r="MN6" s="29">
        <f>SUM(MN7:MN37)</f>
        <v>3562.0000000000005</v>
      </c>
      <c r="MO6" s="29">
        <f>SUM(MO7:MO37)</f>
        <v>4342.7</v>
      </c>
      <c r="MP6" s="12">
        <f t="shared" si="5"/>
        <v>4342.7</v>
      </c>
      <c r="MQ6" s="12">
        <f t="shared" si="5"/>
        <v>4331.2</v>
      </c>
      <c r="MR6" s="13">
        <f t="shared" ref="MR6:MR11" si="14">MQ6/MP6%</f>
        <v>99.735187786400161</v>
      </c>
      <c r="MS6" s="29">
        <f>SUM(MS7:MS37)</f>
        <v>38132.69999999999</v>
      </c>
      <c r="MT6" s="29">
        <f>SUM(MT7:MT37)</f>
        <v>13354.6</v>
      </c>
      <c r="MU6" s="12">
        <f t="shared" si="5"/>
        <v>13354.6</v>
      </c>
      <c r="MV6" s="12">
        <f t="shared" si="5"/>
        <v>13140.1</v>
      </c>
      <c r="MW6" s="13">
        <f t="shared" ref="MW6:MW11" si="15">MV6/MU6%</f>
        <v>98.393811870067253</v>
      </c>
      <c r="MX6" s="29">
        <f>SUM(MX7:MX37)</f>
        <v>27805.5</v>
      </c>
      <c r="MY6" s="29">
        <f>SUM(MY7:MY37)</f>
        <v>21923.5</v>
      </c>
      <c r="MZ6" s="12">
        <f t="shared" si="5"/>
        <v>21923.5</v>
      </c>
      <c r="NA6" s="12">
        <f t="shared" si="5"/>
        <v>18932.099999999999</v>
      </c>
      <c r="NB6" s="13">
        <f>NA6/MZ6%</f>
        <v>86.355280863000871</v>
      </c>
      <c r="NC6" s="29">
        <f>SUM(NC7:NC37)</f>
        <v>10059.600000000002</v>
      </c>
      <c r="ND6" s="29">
        <f t="shared" ref="ND6:NF6" si="16">SUM(ND7:ND37)</f>
        <v>0</v>
      </c>
      <c r="NE6" s="29">
        <f t="shared" si="16"/>
        <v>0</v>
      </c>
      <c r="NF6" s="29">
        <f t="shared" si="16"/>
        <v>0</v>
      </c>
      <c r="NG6" s="29" t="s">
        <v>55</v>
      </c>
      <c r="NH6" s="29">
        <f>SUM(NH7:NH37)</f>
        <v>408444.7</v>
      </c>
      <c r="NI6" s="29">
        <f>SUM(NI7:NI37)</f>
        <v>389666.3</v>
      </c>
      <c r="NJ6" s="12">
        <f t="shared" si="5"/>
        <v>389666.3</v>
      </c>
      <c r="NK6" s="12">
        <f>SUM(NK7:NK37)</f>
        <v>387853.10000000003</v>
      </c>
      <c r="NL6" s="13">
        <f>NK6/NJ6%</f>
        <v>99.534678775146844</v>
      </c>
      <c r="NM6" s="29">
        <f>SUM(NM7:NM37)</f>
        <v>99319</v>
      </c>
      <c r="NN6" s="29">
        <f>SUM(NN7:NN37)</f>
        <v>99319</v>
      </c>
      <c r="NO6" s="12">
        <f>SUM(NO7:NO37)</f>
        <v>99319</v>
      </c>
      <c r="NP6" s="12">
        <f>SUM(NP7:NP37)</f>
        <v>99319</v>
      </c>
      <c r="NQ6" s="13">
        <f>(NP6/NO6)*100</f>
        <v>100</v>
      </c>
      <c r="NR6" s="47">
        <f>SUM(NR7:NR37)</f>
        <v>442170.1</v>
      </c>
      <c r="NS6" s="47">
        <f t="shared" ref="NS6:NU6" si="17">SUM(NS7:NS37)</f>
        <v>1499303.7999999998</v>
      </c>
      <c r="NT6" s="47">
        <f t="shared" si="17"/>
        <v>2020101.7999999998</v>
      </c>
      <c r="NU6" s="47">
        <f t="shared" si="17"/>
        <v>1973907.3999999997</v>
      </c>
      <c r="NV6" s="52">
        <f>(NU6/NT6)*100</f>
        <v>97.713263757301732</v>
      </c>
      <c r="NW6" s="15">
        <f>SUM(NW7:NW37)</f>
        <v>0</v>
      </c>
      <c r="NX6" s="15">
        <f>SUM(NX7:NX37)</f>
        <v>235338.2</v>
      </c>
      <c r="NY6" s="15">
        <f>SUM(NY7:NY37)</f>
        <v>235338.2</v>
      </c>
      <c r="NZ6" s="15">
        <f>SUM(NZ7:NZ37)</f>
        <v>224682.90000000002</v>
      </c>
      <c r="OA6" s="15">
        <f>(NZ6/NY6)*100</f>
        <v>95.472345756022619</v>
      </c>
      <c r="OB6" s="15">
        <f>SUM(OB7:OB37)</f>
        <v>0</v>
      </c>
      <c r="OC6" s="15">
        <f>SUM(OC7:OC37)</f>
        <v>19995.599999999999</v>
      </c>
      <c r="OD6" s="15">
        <f>OD23</f>
        <v>19995.599999999999</v>
      </c>
      <c r="OE6" s="15">
        <f>SUM(OE7:OE37)</f>
        <v>7990.1</v>
      </c>
      <c r="OF6" s="15">
        <f>(OE6/OD6)*100</f>
        <v>39.95929104402969</v>
      </c>
      <c r="OG6" s="15">
        <f>SUM(OG7:OG37)</f>
        <v>0</v>
      </c>
      <c r="OH6" s="15">
        <f>SUM(OH7:OH37)</f>
        <v>0</v>
      </c>
      <c r="OI6" s="15">
        <f>SUM(OI7:OI37)</f>
        <v>346874.8</v>
      </c>
      <c r="OJ6" s="15">
        <f>SUM(OJ7:OJ37)</f>
        <v>346146</v>
      </c>
      <c r="OK6" s="15">
        <f>(OJ6/OI6)*100</f>
        <v>99.789895374354103</v>
      </c>
      <c r="OL6" s="15">
        <f>SUM(OL7:OL37)</f>
        <v>0</v>
      </c>
      <c r="OM6" s="15">
        <f>SUM(OM7:OM37)</f>
        <v>0</v>
      </c>
      <c r="ON6" s="15">
        <f>SUM(ON7:ON37)</f>
        <v>186943</v>
      </c>
      <c r="OO6" s="15">
        <f>SUM(OO7:OO37)</f>
        <v>186898.6</v>
      </c>
      <c r="OP6" s="15">
        <f>(OO6/ON6)*100</f>
        <v>99.976249445018013</v>
      </c>
      <c r="OQ6" s="15">
        <f>SUM(OQ7:OQ37)</f>
        <v>0</v>
      </c>
      <c r="OR6" s="15">
        <f t="shared" ref="OR6:OT6" si="18">SUM(OR7:OR37)</f>
        <v>0</v>
      </c>
      <c r="OS6" s="15">
        <f t="shared" si="18"/>
        <v>0</v>
      </c>
      <c r="OT6" s="15">
        <f t="shared" si="18"/>
        <v>0</v>
      </c>
      <c r="OU6" s="15" t="s">
        <v>55</v>
      </c>
      <c r="OV6" s="15">
        <f>SUM(OV7:OV37)</f>
        <v>0</v>
      </c>
      <c r="OW6" s="15">
        <f>SUM(OW7:OW37)</f>
        <v>32630.600000000006</v>
      </c>
      <c r="OX6" s="15">
        <f>SUM(OX7:OX37)</f>
        <v>32630.600000000006</v>
      </c>
      <c r="OY6" s="15">
        <f>SUM(OY7:OY37)</f>
        <v>31342.999999999996</v>
      </c>
      <c r="OZ6" s="15">
        <f>(OY6/OX6)*100</f>
        <v>96.054010652577617</v>
      </c>
      <c r="PA6" s="15">
        <f>SUM(PA7:PA37)</f>
        <v>0</v>
      </c>
      <c r="PB6" s="15">
        <f>SUM(PB7:PB37)</f>
        <v>0</v>
      </c>
      <c r="PC6" s="15">
        <f>SUM(PC7:PC37)</f>
        <v>3961</v>
      </c>
      <c r="PD6" s="15">
        <f>SUM(PD7:PD37)</f>
        <v>3961</v>
      </c>
      <c r="PE6" s="15">
        <f>(PD6/PC6)*100</f>
        <v>100</v>
      </c>
      <c r="PF6" s="15">
        <f>SUM(PF7:PF37)</f>
        <v>0</v>
      </c>
      <c r="PG6" s="15">
        <f>SUM(PG7:PG37)</f>
        <v>0</v>
      </c>
      <c r="PH6" s="15">
        <f>SUM(PH7:PH37)</f>
        <v>100</v>
      </c>
      <c r="PI6" s="15">
        <f>SUM(PI7:PI37)</f>
        <v>100</v>
      </c>
      <c r="PJ6" s="15">
        <f>(PI6/PH6)*100</f>
        <v>100</v>
      </c>
      <c r="PK6" s="15">
        <f>SUM(PK7:PK37)</f>
        <v>450</v>
      </c>
      <c r="PL6" s="15">
        <f>SUM(PL7:PL37)</f>
        <v>19926.599999999999</v>
      </c>
      <c r="PM6" s="14">
        <f>SUM(PM7:PM37)</f>
        <v>19926.599999999999</v>
      </c>
      <c r="PN6" s="14">
        <f>SUM(PN7:PN37)</f>
        <v>19893.3</v>
      </c>
      <c r="PO6" s="13">
        <f>(PN6/PM6)*100</f>
        <v>99.832886694167598</v>
      </c>
      <c r="PP6" s="13">
        <f>SUM(PP7:PP37)</f>
        <v>0</v>
      </c>
      <c r="PQ6" s="13">
        <f>SUM(PQ7:PQ37)</f>
        <v>763.6</v>
      </c>
      <c r="PR6" s="14">
        <f>SUM(PR7:PR37)</f>
        <v>5072.7000000000007</v>
      </c>
      <c r="PS6" s="14">
        <f>SUM(PS7:PS37)</f>
        <v>5072.7000000000007</v>
      </c>
      <c r="PT6" s="14">
        <f>PS6/PR6*100</f>
        <v>100</v>
      </c>
      <c r="PU6" s="14">
        <f>SUM(PU7:PU37)</f>
        <v>219523.69999999992</v>
      </c>
      <c r="PV6" s="14">
        <f>SUM(PV7:PV37)</f>
        <v>213414.79999999996</v>
      </c>
      <c r="PW6" s="14">
        <f>SUM(PW7:PW37)</f>
        <v>213414.8</v>
      </c>
      <c r="PX6" s="14">
        <f>SUM(PX7:PX37)</f>
        <v>213414.8</v>
      </c>
      <c r="PY6" s="14">
        <f>(PX6/PW6)*100</f>
        <v>100</v>
      </c>
      <c r="PZ6" s="14">
        <f>SUM(PZ7:PZ37)</f>
        <v>0</v>
      </c>
      <c r="QA6" s="14">
        <f>SUM(QA7:QA37)</f>
        <v>31348.6</v>
      </c>
      <c r="QB6" s="14">
        <f>SUM(QB7:QB37)</f>
        <v>35348.6</v>
      </c>
      <c r="QC6" s="14">
        <f>SUM(QC7:QC37)</f>
        <v>35348.6</v>
      </c>
      <c r="QD6" s="14">
        <f>(QC6/QB6)*100</f>
        <v>100</v>
      </c>
      <c r="QE6" s="14">
        <f>SUM(QE7:QE37)</f>
        <v>0</v>
      </c>
      <c r="QF6" s="14">
        <f>SUM(QF7:QF37)</f>
        <v>48807.9</v>
      </c>
      <c r="QG6" s="14">
        <f>SUM(QG7:QG37)</f>
        <v>48807.9</v>
      </c>
      <c r="QH6" s="14">
        <f>SUM(QH7:QH37)</f>
        <v>48807.700000000004</v>
      </c>
      <c r="QI6" s="14">
        <f>(QH6/QG6)*100</f>
        <v>99.999590230270101</v>
      </c>
      <c r="QJ6" s="14">
        <f>SUM(QJ7:QJ37)</f>
        <v>0</v>
      </c>
      <c r="QK6" s="14">
        <f>SUM(QK7:QK37)</f>
        <v>192185.8</v>
      </c>
      <c r="QL6" s="14">
        <f>SUM(QL7:QL37)</f>
        <v>187185.8</v>
      </c>
      <c r="QM6" s="14">
        <f>SUM(QM7:QM37)</f>
        <v>187185.8</v>
      </c>
      <c r="QN6" s="14">
        <f>(QM6/QL6)*100</f>
        <v>100</v>
      </c>
      <c r="QO6" s="14">
        <f>SUM(QO7:QO37)</f>
        <v>0</v>
      </c>
      <c r="QP6" s="14">
        <f>SUM(QP7:QP37)</f>
        <v>49449.5</v>
      </c>
      <c r="QQ6" s="14">
        <f>SUM(QQ7:QQ37)</f>
        <v>49539.4</v>
      </c>
      <c r="QR6" s="14">
        <f>SUM(QR7:QR37)</f>
        <v>49449.4</v>
      </c>
      <c r="QS6" s="14">
        <f>(QR6/QQ6)*100</f>
        <v>99.818326423008756</v>
      </c>
      <c r="QT6" s="14">
        <f>SUM(QT7:QT37)</f>
        <v>0</v>
      </c>
      <c r="QU6" s="14">
        <f>SUM(QU7:QU37)</f>
        <v>13000</v>
      </c>
      <c r="QV6" s="14">
        <f>SUM(QV7:QV37)</f>
        <v>13000</v>
      </c>
      <c r="QW6" s="14">
        <f>SUM(QW7:QW37)</f>
        <v>13000</v>
      </c>
      <c r="QX6" s="14">
        <f>(QW6/QV6)*100</f>
        <v>100</v>
      </c>
      <c r="QY6" s="14">
        <f>SUM(QY7:QY37)</f>
        <v>0</v>
      </c>
      <c r="QZ6" s="14">
        <f>SUM(QZ7:QZ37)</f>
        <v>54240.9</v>
      </c>
      <c r="RA6" s="14">
        <f>SUM(RA7:RA37)</f>
        <v>54240.9</v>
      </c>
      <c r="RB6" s="14">
        <f>SUM(RB7:RB37)</f>
        <v>54240.9</v>
      </c>
      <c r="RC6" s="14">
        <f>(RB6/RA6)*100</f>
        <v>100</v>
      </c>
      <c r="RD6" s="14">
        <f>SUM(RD7:RD37)</f>
        <v>0</v>
      </c>
      <c r="RE6" s="14">
        <f>SUM(RE7:RE37)</f>
        <v>100933.1</v>
      </c>
      <c r="RF6" s="14">
        <f>SUM(RF7:RF37)</f>
        <v>70790.3</v>
      </c>
      <c r="RG6" s="14">
        <f>SUM(RG7:RG37)</f>
        <v>70654.900000000009</v>
      </c>
      <c r="RH6" s="14">
        <f>(RG6/RF6)*100</f>
        <v>99.808730857193723</v>
      </c>
      <c r="RI6" s="14">
        <f>SUM(RI7:RI37)</f>
        <v>0</v>
      </c>
      <c r="RJ6" s="14">
        <f>SUM(RJ7:RJ37)</f>
        <v>0</v>
      </c>
      <c r="RK6" s="14">
        <f>SUM(RK7:RK37)</f>
        <v>0</v>
      </c>
      <c r="RL6" s="14">
        <f>SUM(RL7:RL37)</f>
        <v>0</v>
      </c>
      <c r="RM6" s="14" t="s">
        <v>55</v>
      </c>
      <c r="RN6" s="14">
        <f>SUM(RN7:RN37)</f>
        <v>0</v>
      </c>
      <c r="RO6" s="14">
        <f>SUM(RO7:RO37)</f>
        <v>1369.8</v>
      </c>
      <c r="RP6" s="14">
        <f>SUM(RP7:RP37)</f>
        <v>1369.8</v>
      </c>
      <c r="RQ6" s="14">
        <f>SUM(RQ7:RQ37)</f>
        <v>1369.8</v>
      </c>
      <c r="RR6" s="14">
        <v>100</v>
      </c>
      <c r="RS6" s="14">
        <f>SUM(RS7:RS37)</f>
        <v>0</v>
      </c>
      <c r="RT6" s="14">
        <f>SUM(RT7:RT37)</f>
        <v>469.20000000000005</v>
      </c>
      <c r="RU6" s="14">
        <f>SUM(RU7:RU37)</f>
        <v>470.20000000000005</v>
      </c>
      <c r="RV6" s="14">
        <f>SUM(RV7:RV37)</f>
        <v>469.29999999999995</v>
      </c>
      <c r="RW6" s="14">
        <f>(RV6/RU6)*100</f>
        <v>99.808592088472963</v>
      </c>
      <c r="RX6" s="14">
        <f>SUM(RX7:RX37)</f>
        <v>0</v>
      </c>
      <c r="RY6" s="14">
        <f>SUM(RY7:RY37)</f>
        <v>15</v>
      </c>
      <c r="RZ6" s="14">
        <f>SUM(RZ7:RZ37)</f>
        <v>13.6</v>
      </c>
      <c r="SA6" s="14">
        <f>SUM(SA7:SA37)</f>
        <v>12.2</v>
      </c>
      <c r="SB6" s="14">
        <f>(SA6/RZ6)*100</f>
        <v>89.705882352941174</v>
      </c>
      <c r="SC6" s="14">
        <f>SUM(SC7:SC37)</f>
        <v>0</v>
      </c>
      <c r="SD6" s="14">
        <f t="shared" ref="SD6:SF6" si="19">SUM(SD7:SD37)</f>
        <v>0</v>
      </c>
      <c r="SE6" s="14">
        <f t="shared" si="19"/>
        <v>0</v>
      </c>
      <c r="SF6" s="14">
        <f t="shared" si="19"/>
        <v>0</v>
      </c>
      <c r="SG6" s="14" t="s">
        <v>55</v>
      </c>
      <c r="SH6" s="14">
        <f>SUM(SH7:SH37)</f>
        <v>0</v>
      </c>
      <c r="SI6" s="14">
        <f>SUM(SI7:SI37)</f>
        <v>25564.899999999998</v>
      </c>
      <c r="SJ6" s="14">
        <f>SUM(SJ7:SJ37)</f>
        <v>35228.299999999996</v>
      </c>
      <c r="SK6" s="14">
        <f t="shared" ref="SK6:SZ6" si="20">SUM(SK7:SK37)</f>
        <v>30920.100000000002</v>
      </c>
      <c r="SL6" s="14">
        <f>(SK6/SJ6)*100</f>
        <v>87.770627592021199</v>
      </c>
      <c r="SM6" s="14">
        <f>SUM(SM7:SM37)</f>
        <v>0</v>
      </c>
      <c r="SN6" s="14">
        <f>SUM(SN7:SN37)</f>
        <v>0</v>
      </c>
      <c r="SO6" s="14">
        <f t="shared" si="20"/>
        <v>0</v>
      </c>
      <c r="SP6" s="14">
        <f t="shared" si="20"/>
        <v>0</v>
      </c>
      <c r="SQ6" s="14" t="s">
        <v>55</v>
      </c>
      <c r="SR6" s="14">
        <f>SUM(SR7:SR37)</f>
        <v>1020.4</v>
      </c>
      <c r="SS6" s="14">
        <f>SUM(SS7:SS37)</f>
        <v>1020.4</v>
      </c>
      <c r="ST6" s="14">
        <f t="shared" si="20"/>
        <v>1020.4</v>
      </c>
      <c r="SU6" s="14">
        <f t="shared" si="20"/>
        <v>1020.4</v>
      </c>
      <c r="SV6" s="14">
        <f>(SU6/ST6)*100</f>
        <v>100</v>
      </c>
      <c r="SW6" s="14">
        <f>SUM(SW7:SW37)</f>
        <v>0</v>
      </c>
      <c r="SX6" s="14">
        <f>SUM(SX7:SX37)</f>
        <v>103600</v>
      </c>
      <c r="SY6" s="14">
        <f t="shared" si="20"/>
        <v>103600</v>
      </c>
      <c r="SZ6" s="14">
        <f t="shared" si="20"/>
        <v>103600</v>
      </c>
      <c r="TA6" s="14">
        <f>(SZ6/SY6)*100</f>
        <v>100</v>
      </c>
      <c r="TB6" s="14">
        <f>SUM(TB7:TB37)</f>
        <v>0</v>
      </c>
      <c r="TC6" s="14">
        <f>SUM(TC7:TC37)</f>
        <v>5000</v>
      </c>
      <c r="TD6" s="14">
        <f>SUM(TD7:TD37)</f>
        <v>5000</v>
      </c>
      <c r="TE6" s="14">
        <f>SUM(TE7:TE37)</f>
        <v>5000</v>
      </c>
      <c r="TF6" s="14">
        <f>(TE6/TD6)*100</f>
        <v>100</v>
      </c>
      <c r="TG6" s="14">
        <f>SUM(TG7:TG37)</f>
        <v>0</v>
      </c>
      <c r="TH6" s="14">
        <f>SUM(TH7:TH37)</f>
        <v>31535.899999999998</v>
      </c>
      <c r="TI6" s="14">
        <f>SUM(TI7:TI37)</f>
        <v>31535.899999999998</v>
      </c>
      <c r="TJ6" s="14">
        <f>SUM(TJ7:TJ37)</f>
        <v>31535.899999999998</v>
      </c>
      <c r="TK6" s="14">
        <f>(TJ6/TI6)*100</f>
        <v>100</v>
      </c>
      <c r="TL6" s="14">
        <f>SUM(TL7:TL37)</f>
        <v>221176</v>
      </c>
      <c r="TM6" s="14">
        <f>SUM(TM7:TM37)</f>
        <v>306725.7</v>
      </c>
      <c r="TN6" s="14">
        <f>SUM(TN7:TN37)</f>
        <v>306725.7</v>
      </c>
      <c r="TO6" s="14">
        <f>SUM(TO7:TO37)</f>
        <v>289822.40000000002</v>
      </c>
      <c r="TP6" s="14">
        <f>(TO6/TN6)*100</f>
        <v>94.489115193151406</v>
      </c>
      <c r="TQ6" s="14">
        <f>SUM(TQ7:TQ37)</f>
        <v>0</v>
      </c>
      <c r="TR6" s="14">
        <f>SUM(TR7:TR37)</f>
        <v>11967.7</v>
      </c>
      <c r="TS6" s="14">
        <f>SUM(TS7:TS37)</f>
        <v>11967.7</v>
      </c>
      <c r="TT6" s="14">
        <f>SUM(TT7:TT37)</f>
        <v>11967.6</v>
      </c>
      <c r="TU6" s="14">
        <f>(TT6/TS6)*100</f>
        <v>99.999164417557253</v>
      </c>
      <c r="TV6" s="44">
        <f>SUM(TV7:TV37)</f>
        <v>15851448.499999998</v>
      </c>
      <c r="TW6" s="44">
        <f t="shared" ref="TW6:TY6" si="21">SUM(TW7:TW37)</f>
        <v>20344955.500000004</v>
      </c>
      <c r="TX6" s="44">
        <f t="shared" si="21"/>
        <v>21189116.26433</v>
      </c>
      <c r="TY6" s="44">
        <f t="shared" si="21"/>
        <v>20729666.050000001</v>
      </c>
      <c r="TZ6" s="45">
        <f t="shared" ref="TZ6:TZ42" si="22">TY6/TX6%</f>
        <v>97.831668821868504</v>
      </c>
      <c r="UA6" s="1"/>
      <c r="UB6" s="1"/>
    </row>
    <row r="7" spans="1:550" ht="14.25" customHeight="1" x14ac:dyDescent="0.2">
      <c r="A7" s="20" t="s">
        <v>6</v>
      </c>
      <c r="B7" s="47">
        <f t="shared" ref="B7:C43" si="23">G7+L7+Q7+V7+AA7</f>
        <v>284019</v>
      </c>
      <c r="C7" s="47">
        <f t="shared" si="23"/>
        <v>335286.40000000002</v>
      </c>
      <c r="D7" s="44">
        <f>I7+N7+S7+X7+AC7</f>
        <v>335996.4</v>
      </c>
      <c r="E7" s="44">
        <f>J7+O7+T7+Y7+AD7</f>
        <v>335996.4</v>
      </c>
      <c r="F7" s="45">
        <f>E7/D7*100</f>
        <v>100</v>
      </c>
      <c r="G7" s="17">
        <v>284019</v>
      </c>
      <c r="H7" s="17">
        <v>284019</v>
      </c>
      <c r="I7" s="30">
        <v>284019</v>
      </c>
      <c r="J7" s="17">
        <v>284019</v>
      </c>
      <c r="K7" s="17">
        <f>J7/I7%</f>
        <v>100</v>
      </c>
      <c r="L7" s="17">
        <v>0</v>
      </c>
      <c r="M7" s="17">
        <v>6019.9</v>
      </c>
      <c r="N7" s="30">
        <v>6019.9</v>
      </c>
      <c r="O7" s="17">
        <v>6019.9</v>
      </c>
      <c r="P7" s="17">
        <f>(O7/N7)*100</f>
        <v>100</v>
      </c>
      <c r="Q7" s="17">
        <v>0</v>
      </c>
      <c r="R7" s="17">
        <v>0</v>
      </c>
      <c r="S7" s="17">
        <v>0</v>
      </c>
      <c r="T7" s="17">
        <v>0</v>
      </c>
      <c r="U7" s="17" t="s">
        <v>55</v>
      </c>
      <c r="V7" s="17">
        <v>0</v>
      </c>
      <c r="W7" s="17">
        <v>45247.5</v>
      </c>
      <c r="X7" s="17">
        <v>45247.5</v>
      </c>
      <c r="Y7" s="17">
        <v>45247.5</v>
      </c>
      <c r="Z7" s="18">
        <f t="shared" ref="Z7:Z44" si="24">(Y7/X7)*100</f>
        <v>100</v>
      </c>
      <c r="AA7" s="18">
        <v>0</v>
      </c>
      <c r="AB7" s="18">
        <v>0</v>
      </c>
      <c r="AC7" s="17">
        <v>710</v>
      </c>
      <c r="AD7" s="17">
        <v>710</v>
      </c>
      <c r="AE7" s="18">
        <f t="shared" ref="AE7:AE42" si="25">(AD7/AC7)*100</f>
        <v>100</v>
      </c>
      <c r="AF7" s="44">
        <f>AK7+AP7+AU7+AZ7+BE7+BJ7+BO7+BT7+BY7+CD7+CI7+CN7+CS7+CX7+DC7+DH7+DM7+DR7+DW7+EB7+EG7+EL7+EQ7+EV7+FA7+FF7+FK7+FP7+FU7+FZ7+GE7+GJ7+GO7+GT7+GY7+HD7+HI7+HN7+HS7+HX7+IC7+IH7</f>
        <v>57226.9</v>
      </c>
      <c r="AG7" s="44">
        <f t="shared" ref="AG7:AI7" si="26">AL7+AQ7+AV7+BA7+BF7+BK7+BP7+BU7+BZ7+CE7+CJ7+CO7+CT7+CY7+DD7+DI7+DN7+DS7+DX7+EC7+EH7+EM7+ER7+EW7+FB7+FG7+FL7+FQ7+FV7+GA7+GF7+GK7+GP7+GU7+GZ7+HE7+HJ7+HO7+HT7+HY7+ID7+II7</f>
        <v>163655.1</v>
      </c>
      <c r="AH7" s="44">
        <f t="shared" si="26"/>
        <v>178213.5</v>
      </c>
      <c r="AI7" s="44">
        <f t="shared" si="26"/>
        <v>175621.9</v>
      </c>
      <c r="AJ7" s="45">
        <f t="shared" ref="AJ7:AJ42" si="27">(AI7/AH7)*100</f>
        <v>98.545789179832056</v>
      </c>
      <c r="AK7" s="17">
        <v>0</v>
      </c>
      <c r="AL7" s="17">
        <v>14222</v>
      </c>
      <c r="AM7" s="17">
        <v>14222</v>
      </c>
      <c r="AN7" s="17">
        <v>14222</v>
      </c>
      <c r="AO7" s="17">
        <f>AN7/AM7%</f>
        <v>100</v>
      </c>
      <c r="AP7" s="17">
        <v>0</v>
      </c>
      <c r="AQ7" s="17">
        <v>0</v>
      </c>
      <c r="AR7" s="30">
        <v>0</v>
      </c>
      <c r="AS7" s="17">
        <v>0</v>
      </c>
      <c r="AT7" s="17" t="s">
        <v>55</v>
      </c>
      <c r="AU7" s="17">
        <v>0</v>
      </c>
      <c r="AV7" s="17">
        <v>0</v>
      </c>
      <c r="AW7" s="17">
        <v>0</v>
      </c>
      <c r="AX7" s="17">
        <v>0</v>
      </c>
      <c r="AY7" s="17" t="s">
        <v>55</v>
      </c>
      <c r="AZ7" s="17">
        <v>2800</v>
      </c>
      <c r="BA7" s="17">
        <v>2800</v>
      </c>
      <c r="BB7" s="30">
        <v>2800</v>
      </c>
      <c r="BC7" s="17">
        <v>2800</v>
      </c>
      <c r="BD7" s="17">
        <f t="shared" si="1"/>
        <v>100</v>
      </c>
      <c r="BE7" s="17">
        <v>0</v>
      </c>
      <c r="BF7" s="17">
        <v>0</v>
      </c>
      <c r="BG7" s="30">
        <v>0</v>
      </c>
      <c r="BH7" s="17">
        <f>BG7</f>
        <v>0</v>
      </c>
      <c r="BI7" s="17" t="s">
        <v>55</v>
      </c>
      <c r="BJ7" s="17">
        <v>0</v>
      </c>
      <c r="BK7" s="17">
        <v>0</v>
      </c>
      <c r="BL7" s="30">
        <v>0</v>
      </c>
      <c r="BM7" s="17">
        <v>0</v>
      </c>
      <c r="BN7" s="17" t="s">
        <v>55</v>
      </c>
      <c r="BO7" s="17">
        <v>0</v>
      </c>
      <c r="BP7" s="17">
        <v>0</v>
      </c>
      <c r="BQ7" s="30">
        <v>0</v>
      </c>
      <c r="BR7" s="30">
        <v>0</v>
      </c>
      <c r="BS7" s="17" t="s">
        <v>55</v>
      </c>
      <c r="BT7" s="17">
        <v>2688.7</v>
      </c>
      <c r="BU7" s="17">
        <v>5518.8</v>
      </c>
      <c r="BV7" s="30">
        <v>5518.8</v>
      </c>
      <c r="BW7" s="30">
        <v>5518.8</v>
      </c>
      <c r="BX7" s="17">
        <f>(BW7/BV7)*100</f>
        <v>100</v>
      </c>
      <c r="BY7" s="17">
        <v>0</v>
      </c>
      <c r="BZ7" s="17">
        <v>6545.9</v>
      </c>
      <c r="CA7" s="17">
        <v>6545.9</v>
      </c>
      <c r="CB7" s="17">
        <v>6545.9</v>
      </c>
      <c r="CC7" s="17">
        <f>CB7/CA7%</f>
        <v>99.999999999999986</v>
      </c>
      <c r="CD7" s="17">
        <v>0</v>
      </c>
      <c r="CE7" s="17">
        <v>0</v>
      </c>
      <c r="CF7" s="17">
        <v>0</v>
      </c>
      <c r="CG7" s="17">
        <v>0</v>
      </c>
      <c r="CH7" s="17" t="s">
        <v>55</v>
      </c>
      <c r="CI7" s="17">
        <v>1224.8</v>
      </c>
      <c r="CJ7" s="17">
        <v>1224.8</v>
      </c>
      <c r="CK7" s="17">
        <v>1224.8</v>
      </c>
      <c r="CL7" s="17">
        <v>1224.8</v>
      </c>
      <c r="CM7" s="17">
        <f>(CL7/CK7)*100</f>
        <v>100</v>
      </c>
      <c r="CN7" s="17">
        <v>0</v>
      </c>
      <c r="CO7" s="17">
        <v>5915.2</v>
      </c>
      <c r="CP7" s="17">
        <v>5915.2</v>
      </c>
      <c r="CQ7" s="17">
        <v>3549.2</v>
      </c>
      <c r="CR7" s="17">
        <f t="shared" ref="CR7:CR41" si="28">CQ7/CP7%</f>
        <v>60.001352447930749</v>
      </c>
      <c r="CS7" s="17">
        <v>0</v>
      </c>
      <c r="CT7" s="17">
        <v>0</v>
      </c>
      <c r="CU7" s="17">
        <v>0</v>
      </c>
      <c r="CV7" s="17">
        <v>0</v>
      </c>
      <c r="CW7" s="17" t="s">
        <v>55</v>
      </c>
      <c r="CX7" s="17">
        <v>0</v>
      </c>
      <c r="CY7" s="17">
        <v>0</v>
      </c>
      <c r="CZ7" s="30">
        <v>0</v>
      </c>
      <c r="DA7" s="30">
        <v>0</v>
      </c>
      <c r="DB7" s="17" t="s">
        <v>55</v>
      </c>
      <c r="DC7" s="17">
        <v>123</v>
      </c>
      <c r="DD7" s="17">
        <v>123</v>
      </c>
      <c r="DE7" s="30">
        <v>123</v>
      </c>
      <c r="DF7" s="17">
        <v>123</v>
      </c>
      <c r="DG7" s="17">
        <f t="shared" ref="DG7:DG41" si="29">(DF7/DE7)*100</f>
        <v>100</v>
      </c>
      <c r="DH7" s="17">
        <v>50</v>
      </c>
      <c r="DI7" s="17">
        <v>50</v>
      </c>
      <c r="DJ7" s="30">
        <v>50</v>
      </c>
      <c r="DK7" s="17">
        <v>50</v>
      </c>
      <c r="DL7" s="17">
        <f>DK7/DJ7%</f>
        <v>100</v>
      </c>
      <c r="DM7" s="17">
        <v>0</v>
      </c>
      <c r="DN7" s="17">
        <v>0</v>
      </c>
      <c r="DO7" s="30">
        <v>0</v>
      </c>
      <c r="DP7" s="30">
        <v>0</v>
      </c>
      <c r="DQ7" s="17" t="s">
        <v>55</v>
      </c>
      <c r="DR7" s="17">
        <v>0</v>
      </c>
      <c r="DS7" s="17">
        <v>0</v>
      </c>
      <c r="DT7" s="30">
        <v>0</v>
      </c>
      <c r="DU7" s="17">
        <v>0</v>
      </c>
      <c r="DV7" s="17" t="s">
        <v>55</v>
      </c>
      <c r="DW7" s="17">
        <v>0</v>
      </c>
      <c r="DX7" s="17">
        <v>0</v>
      </c>
      <c r="DY7" s="30">
        <v>0</v>
      </c>
      <c r="DZ7" s="30">
        <v>0</v>
      </c>
      <c r="EA7" s="17" t="s">
        <v>55</v>
      </c>
      <c r="EB7" s="17">
        <v>0</v>
      </c>
      <c r="EC7" s="17">
        <v>0</v>
      </c>
      <c r="ED7" s="30">
        <v>0</v>
      </c>
      <c r="EE7" s="30">
        <v>0</v>
      </c>
      <c r="EF7" s="17" t="s">
        <v>55</v>
      </c>
      <c r="EG7" s="17">
        <v>5768.8</v>
      </c>
      <c r="EH7" s="17">
        <v>3868.8</v>
      </c>
      <c r="EI7" s="30">
        <v>3868.8</v>
      </c>
      <c r="EJ7" s="17">
        <v>3643.2</v>
      </c>
      <c r="EK7" s="17">
        <f>(EJ7/EI7)*100</f>
        <v>94.168734491315135</v>
      </c>
      <c r="EL7" s="17">
        <v>0</v>
      </c>
      <c r="EM7" s="17">
        <v>1318.9</v>
      </c>
      <c r="EN7" s="17">
        <v>1318.9</v>
      </c>
      <c r="EO7" s="17">
        <v>1318.9</v>
      </c>
      <c r="EP7" s="17">
        <f>(EO7/EN7)*100</f>
        <v>100</v>
      </c>
      <c r="EQ7" s="17">
        <v>0</v>
      </c>
      <c r="ER7" s="17">
        <v>0</v>
      </c>
      <c r="ES7" s="17">
        <v>0</v>
      </c>
      <c r="ET7" s="17">
        <v>0</v>
      </c>
      <c r="EU7" s="17" t="s">
        <v>55</v>
      </c>
      <c r="EV7" s="17">
        <v>0</v>
      </c>
      <c r="EW7" s="17">
        <v>3382.9</v>
      </c>
      <c r="EX7" s="30">
        <v>3382.9</v>
      </c>
      <c r="EY7" s="30">
        <v>3382.9</v>
      </c>
      <c r="EZ7" s="24">
        <f>(EY7/EX7)*100</f>
        <v>100</v>
      </c>
      <c r="FA7" s="24">
        <v>0</v>
      </c>
      <c r="FB7" s="24">
        <v>0</v>
      </c>
      <c r="FC7" s="30">
        <v>0</v>
      </c>
      <c r="FD7" s="30">
        <v>0</v>
      </c>
      <c r="FE7" s="24" t="s">
        <v>55</v>
      </c>
      <c r="FF7" s="24">
        <v>0</v>
      </c>
      <c r="FG7" s="24">
        <v>2500</v>
      </c>
      <c r="FH7" s="24">
        <v>2500</v>
      </c>
      <c r="FI7" s="24">
        <v>2500</v>
      </c>
      <c r="FJ7" s="24">
        <f>(FI7/FH7)*100</f>
        <v>100</v>
      </c>
      <c r="FK7" s="24">
        <v>19923.2</v>
      </c>
      <c r="FL7" s="24">
        <v>19923.2</v>
      </c>
      <c r="FM7" s="30">
        <v>29781.8</v>
      </c>
      <c r="FN7" s="30">
        <v>29781.8</v>
      </c>
      <c r="FO7" s="24">
        <f t="shared" ref="FO7:FO41" si="30">(FN7/FM7)*100</f>
        <v>100</v>
      </c>
      <c r="FP7" s="24">
        <v>0</v>
      </c>
      <c r="FQ7" s="24">
        <v>0</v>
      </c>
      <c r="FR7" s="30">
        <v>0</v>
      </c>
      <c r="FS7" s="24">
        <v>0</v>
      </c>
      <c r="FT7" s="24" t="s">
        <v>55</v>
      </c>
      <c r="FU7" s="24">
        <v>0</v>
      </c>
      <c r="FV7" s="24">
        <v>0</v>
      </c>
      <c r="FW7" s="24">
        <v>0</v>
      </c>
      <c r="FX7" s="24">
        <v>0</v>
      </c>
      <c r="FY7" s="24" t="s">
        <v>55</v>
      </c>
      <c r="FZ7" s="24">
        <v>0</v>
      </c>
      <c r="GA7" s="24">
        <v>1893</v>
      </c>
      <c r="GB7" s="24">
        <v>1892.9</v>
      </c>
      <c r="GC7" s="24">
        <v>1892.9</v>
      </c>
      <c r="GD7" s="24">
        <f t="shared" ref="GD7:GD42" si="31">GC7/GB7%</f>
        <v>100</v>
      </c>
      <c r="GE7" s="24">
        <v>2035.8</v>
      </c>
      <c r="GF7" s="24">
        <v>2035.8</v>
      </c>
      <c r="GG7" s="24">
        <v>2035.7</v>
      </c>
      <c r="GH7" s="24">
        <v>2035.7</v>
      </c>
      <c r="GI7" s="24">
        <f t="shared" ref="GI7:GI37" si="32">(GH7/GG7)*100</f>
        <v>100</v>
      </c>
      <c r="GJ7" s="24">
        <v>0</v>
      </c>
      <c r="GK7" s="24">
        <v>0</v>
      </c>
      <c r="GL7" s="24">
        <v>0</v>
      </c>
      <c r="GM7" s="24">
        <v>0</v>
      </c>
      <c r="GN7" s="24" t="s">
        <v>55</v>
      </c>
      <c r="GO7" s="24">
        <v>0</v>
      </c>
      <c r="GP7" s="24">
        <v>0</v>
      </c>
      <c r="GQ7" s="24">
        <v>0</v>
      </c>
      <c r="GR7" s="24">
        <v>0</v>
      </c>
      <c r="GS7" s="25" t="s">
        <v>55</v>
      </c>
      <c r="GT7" s="25">
        <v>0</v>
      </c>
      <c r="GU7" s="25">
        <v>0</v>
      </c>
      <c r="GV7" s="24">
        <v>0</v>
      </c>
      <c r="GW7" s="24">
        <v>0</v>
      </c>
      <c r="GX7" s="24" t="s">
        <v>55</v>
      </c>
      <c r="GY7" s="24">
        <v>22612.6</v>
      </c>
      <c r="GZ7" s="24">
        <v>92332.800000000003</v>
      </c>
      <c r="HA7" s="24">
        <v>97032.8</v>
      </c>
      <c r="HB7" s="24">
        <v>97032.8</v>
      </c>
      <c r="HC7" s="24">
        <f t="shared" ref="HC7:HC42" si="33">(HB7/HA7)*100</f>
        <v>100</v>
      </c>
      <c r="HD7" s="24">
        <v>0</v>
      </c>
      <c r="HE7" s="24">
        <v>0</v>
      </c>
      <c r="HF7" s="24">
        <v>0</v>
      </c>
      <c r="HG7" s="24">
        <v>0</v>
      </c>
      <c r="HH7" s="24" t="s">
        <v>55</v>
      </c>
      <c r="HI7" s="24">
        <v>0</v>
      </c>
      <c r="HJ7" s="24">
        <v>0</v>
      </c>
      <c r="HK7" s="24">
        <v>0</v>
      </c>
      <c r="HL7" s="24">
        <v>0</v>
      </c>
      <c r="HM7" s="24" t="s">
        <v>55</v>
      </c>
      <c r="HN7" s="24">
        <v>0</v>
      </c>
      <c r="HO7" s="24">
        <v>0</v>
      </c>
      <c r="HP7" s="24">
        <v>0</v>
      </c>
      <c r="HQ7" s="24">
        <v>0</v>
      </c>
      <c r="HR7" s="24" t="s">
        <v>55</v>
      </c>
      <c r="HS7" s="24">
        <v>0</v>
      </c>
      <c r="HT7" s="24">
        <v>0</v>
      </c>
      <c r="HU7" s="24">
        <v>0</v>
      </c>
      <c r="HV7" s="24">
        <v>0</v>
      </c>
      <c r="HW7" s="24" t="s">
        <v>55</v>
      </c>
      <c r="HX7" s="24">
        <v>0</v>
      </c>
      <c r="HY7" s="24">
        <v>0</v>
      </c>
      <c r="HZ7" s="24">
        <v>0</v>
      </c>
      <c r="IA7" s="24">
        <v>0</v>
      </c>
      <c r="IB7" s="24" t="s">
        <v>55</v>
      </c>
      <c r="IC7" s="24">
        <v>0</v>
      </c>
      <c r="ID7" s="24">
        <v>0</v>
      </c>
      <c r="IE7" s="24">
        <v>0</v>
      </c>
      <c r="IF7" s="24">
        <v>0</v>
      </c>
      <c r="IG7" s="24" t="s">
        <v>55</v>
      </c>
      <c r="IH7" s="24">
        <v>0</v>
      </c>
      <c r="II7" s="24">
        <v>0</v>
      </c>
      <c r="IJ7" s="30">
        <v>0</v>
      </c>
      <c r="IK7" s="17">
        <v>0</v>
      </c>
      <c r="IL7" s="25" t="s">
        <v>55</v>
      </c>
      <c r="IM7" s="15">
        <f>IR7+IW7+JB7+JG7+JL7+JQ7+JV7+KA7+KF7+KK7+KP7+KU7+KZ7+LE7+LJ7+LO7+LT7+LY7+MD7+MI7+MN7+MS7+MX7+NC7+NH7+NM7</f>
        <v>282289.00000000006</v>
      </c>
      <c r="IN7" s="15">
        <f t="shared" ref="IN7:IP7" si="34">IS7+IX7+JC7+JH7+JM7+JR7+JW7+KB7+KG7+KL7+KQ7+KV7+LA7+LF7+LK7+LP7+LU7+LZ7+ME7+MJ7+MO7+MT7+MY7+ND7+NI7+NN7</f>
        <v>327599.50000000012</v>
      </c>
      <c r="IO7" s="15">
        <f t="shared" si="34"/>
        <v>335463.3000000001</v>
      </c>
      <c r="IP7" s="15">
        <f t="shared" si="34"/>
        <v>334169.30000000016</v>
      </c>
      <c r="IQ7" s="13">
        <f>IP7/IO7*100</f>
        <v>99.614264809295108</v>
      </c>
      <c r="IR7" s="17">
        <v>2265.3000000000002</v>
      </c>
      <c r="IS7" s="17">
        <v>2265.3000000000002</v>
      </c>
      <c r="IT7" s="26">
        <v>2265.3000000000002</v>
      </c>
      <c r="IU7" s="26">
        <v>2265.3000000000002</v>
      </c>
      <c r="IV7" s="17">
        <f t="shared" si="4"/>
        <v>100</v>
      </c>
      <c r="IW7" s="17">
        <v>114.2</v>
      </c>
      <c r="IX7" s="17">
        <v>114.2</v>
      </c>
      <c r="IY7" s="26">
        <v>114.2</v>
      </c>
      <c r="IZ7" s="17">
        <v>0</v>
      </c>
      <c r="JA7" s="17">
        <f>IZ7/IY7%</f>
        <v>0</v>
      </c>
      <c r="JB7" s="17">
        <v>2.6</v>
      </c>
      <c r="JC7" s="17">
        <v>2.6</v>
      </c>
      <c r="JD7" s="26">
        <v>2.6</v>
      </c>
      <c r="JE7" s="17">
        <v>2.6</v>
      </c>
      <c r="JF7" s="17">
        <f t="shared" si="6"/>
        <v>100</v>
      </c>
      <c r="JG7" s="17">
        <v>68105.899999999994</v>
      </c>
      <c r="JH7" s="17">
        <v>78592.3</v>
      </c>
      <c r="JI7" s="26">
        <v>84187.3</v>
      </c>
      <c r="JJ7" s="17">
        <v>84187.3</v>
      </c>
      <c r="JK7" s="17">
        <f t="shared" ref="JK7:JK42" si="35">JJ7/JI7%</f>
        <v>100</v>
      </c>
      <c r="JL7" s="17">
        <v>166375.5</v>
      </c>
      <c r="JM7" s="17">
        <v>215048.7</v>
      </c>
      <c r="JN7" s="24">
        <v>217317.7</v>
      </c>
      <c r="JO7" s="24">
        <v>217317.7</v>
      </c>
      <c r="JP7" s="25">
        <f t="shared" ref="JP7:JP44" si="36">(JO7/JN7)*100</f>
        <v>100</v>
      </c>
      <c r="JQ7" s="25">
        <v>9932</v>
      </c>
      <c r="JR7" s="25">
        <v>8862</v>
      </c>
      <c r="JS7" s="26">
        <v>8862</v>
      </c>
      <c r="JT7" s="24">
        <v>8862</v>
      </c>
      <c r="JU7" s="24">
        <f t="shared" ref="JU7:JU42" si="37">JT7/JS7%</f>
        <v>100</v>
      </c>
      <c r="JV7" s="24">
        <v>12392.9</v>
      </c>
      <c r="JW7" s="24">
        <v>2237.1999999999998</v>
      </c>
      <c r="JX7" s="26">
        <v>2237.1999999999998</v>
      </c>
      <c r="JY7" s="17">
        <v>2237.1999999999998</v>
      </c>
      <c r="JZ7" s="17">
        <f t="shared" si="7"/>
        <v>99.999999999999986</v>
      </c>
      <c r="KA7" s="17">
        <v>981.6</v>
      </c>
      <c r="KB7" s="17">
        <v>981.6</v>
      </c>
      <c r="KC7" s="26">
        <v>981.6</v>
      </c>
      <c r="KD7" s="17">
        <v>0</v>
      </c>
      <c r="KE7" s="17">
        <f>KD7/KC7%</f>
        <v>0</v>
      </c>
      <c r="KF7" s="17">
        <v>0</v>
      </c>
      <c r="KG7" s="17">
        <v>0</v>
      </c>
      <c r="KH7" s="26">
        <v>0</v>
      </c>
      <c r="KI7" s="17">
        <v>0</v>
      </c>
      <c r="KJ7" s="17" t="s">
        <v>55</v>
      </c>
      <c r="KK7" s="17">
        <v>3230.5</v>
      </c>
      <c r="KL7" s="17">
        <v>2077.4</v>
      </c>
      <c r="KM7" s="26">
        <v>2077.4</v>
      </c>
      <c r="KN7" s="17">
        <v>2077.4</v>
      </c>
      <c r="KO7" s="17">
        <f t="shared" si="8"/>
        <v>100</v>
      </c>
      <c r="KP7" s="17">
        <v>227.5</v>
      </c>
      <c r="KQ7" s="17">
        <v>227.5</v>
      </c>
      <c r="KR7" s="26">
        <v>227.5</v>
      </c>
      <c r="KS7" s="17">
        <v>227.5</v>
      </c>
      <c r="KT7" s="17">
        <f t="shared" si="9"/>
        <v>100</v>
      </c>
      <c r="KU7" s="17">
        <v>2.5</v>
      </c>
      <c r="KV7" s="17">
        <v>2.5</v>
      </c>
      <c r="KW7" s="26">
        <v>2.5</v>
      </c>
      <c r="KX7" s="17">
        <v>2.5</v>
      </c>
      <c r="KY7" s="17">
        <f t="shared" si="10"/>
        <v>100</v>
      </c>
      <c r="KZ7" s="17">
        <v>127.3</v>
      </c>
      <c r="LA7" s="17">
        <v>93.1</v>
      </c>
      <c r="LB7" s="26">
        <v>93.1</v>
      </c>
      <c r="LC7" s="17">
        <v>93.1</v>
      </c>
      <c r="LD7" s="17">
        <f>LC7/LB7%</f>
        <v>100</v>
      </c>
      <c r="LE7" s="17">
        <v>0</v>
      </c>
      <c r="LF7" s="17">
        <v>0</v>
      </c>
      <c r="LG7" s="26">
        <v>0</v>
      </c>
      <c r="LH7" s="17">
        <v>0</v>
      </c>
      <c r="LI7" s="17" t="s">
        <v>55</v>
      </c>
      <c r="LJ7" s="17">
        <v>573.6</v>
      </c>
      <c r="LK7" s="17">
        <v>573.79999999999995</v>
      </c>
      <c r="LL7" s="26">
        <v>573.6</v>
      </c>
      <c r="LM7" s="17">
        <v>493.5</v>
      </c>
      <c r="LN7" s="17">
        <f t="shared" si="11"/>
        <v>86.03556485355648</v>
      </c>
      <c r="LO7" s="17">
        <v>209.9</v>
      </c>
      <c r="LP7" s="17">
        <v>209.9</v>
      </c>
      <c r="LQ7" s="26">
        <v>209.9</v>
      </c>
      <c r="LR7" s="17">
        <v>209.9</v>
      </c>
      <c r="LS7" s="17">
        <f t="shared" si="12"/>
        <v>100</v>
      </c>
      <c r="LT7" s="17">
        <v>0</v>
      </c>
      <c r="LU7" s="17">
        <v>0</v>
      </c>
      <c r="LV7" s="26">
        <v>0</v>
      </c>
      <c r="LW7" s="17">
        <v>0</v>
      </c>
      <c r="LX7" s="17" t="s">
        <v>55</v>
      </c>
      <c r="LY7" s="17">
        <v>4.4000000000000004</v>
      </c>
      <c r="LZ7" s="17">
        <v>4.4000000000000004</v>
      </c>
      <c r="MA7" s="31">
        <v>4.4000000000000004</v>
      </c>
      <c r="MB7" s="17">
        <v>4.4000000000000004</v>
      </c>
      <c r="MC7" s="17">
        <f>(MB7/MA7)*100</f>
        <v>100</v>
      </c>
      <c r="MD7" s="17">
        <v>2257.4</v>
      </c>
      <c r="ME7" s="17">
        <v>2370.4</v>
      </c>
      <c r="MF7" s="31">
        <v>2370.4</v>
      </c>
      <c r="MG7" s="17">
        <v>2370.4</v>
      </c>
      <c r="MH7" s="17">
        <f t="shared" si="13"/>
        <v>100</v>
      </c>
      <c r="MI7" s="17">
        <v>0</v>
      </c>
      <c r="MJ7" s="17">
        <v>0</v>
      </c>
      <c r="MK7" s="26">
        <v>0</v>
      </c>
      <c r="ML7" s="26">
        <v>0</v>
      </c>
      <c r="MM7" s="17" t="s">
        <v>55</v>
      </c>
      <c r="MN7" s="17">
        <v>191.2</v>
      </c>
      <c r="MO7" s="17">
        <v>244.9</v>
      </c>
      <c r="MP7" s="26">
        <v>244.9</v>
      </c>
      <c r="MQ7" s="17">
        <v>244.9</v>
      </c>
      <c r="MR7" s="17">
        <f t="shared" si="14"/>
        <v>100.00000000000001</v>
      </c>
      <c r="MS7" s="17">
        <v>1966</v>
      </c>
      <c r="MT7" s="17">
        <v>860.5</v>
      </c>
      <c r="MU7" s="26">
        <v>860.5</v>
      </c>
      <c r="MV7" s="17">
        <v>743.4</v>
      </c>
      <c r="MW7" s="17">
        <f t="shared" si="15"/>
        <v>86.391632771644382</v>
      </c>
      <c r="MX7" s="17">
        <v>0</v>
      </c>
      <c r="MY7" s="17">
        <v>0</v>
      </c>
      <c r="MZ7" s="26">
        <v>0</v>
      </c>
      <c r="NA7" s="17">
        <v>0</v>
      </c>
      <c r="NB7" s="17" t="s">
        <v>55</v>
      </c>
      <c r="NC7" s="17">
        <v>233.8</v>
      </c>
      <c r="ND7" s="17">
        <v>0</v>
      </c>
      <c r="NE7" s="17">
        <v>0</v>
      </c>
      <c r="NF7" s="17">
        <v>0</v>
      </c>
      <c r="NG7" s="17" t="s">
        <v>55</v>
      </c>
      <c r="NH7" s="17">
        <v>10633.9</v>
      </c>
      <c r="NI7" s="17">
        <v>10370.200000000001</v>
      </c>
      <c r="NJ7" s="26">
        <v>10370.200000000001</v>
      </c>
      <c r="NK7" s="17">
        <v>10369.200000000001</v>
      </c>
      <c r="NL7" s="17">
        <f>(NK7/NJ7)*100</f>
        <v>99.990356984436175</v>
      </c>
      <c r="NM7" s="17">
        <v>2461</v>
      </c>
      <c r="NN7" s="17">
        <v>2461</v>
      </c>
      <c r="NO7" s="26">
        <v>2461</v>
      </c>
      <c r="NP7" s="17">
        <v>2461</v>
      </c>
      <c r="NQ7" s="17">
        <f t="shared" ref="NQ7:NQ37" si="38">(NP7/NO7)*100</f>
        <v>100</v>
      </c>
      <c r="NR7" s="47">
        <f t="shared" ref="NR7:NR43" si="39">NW7+OB7+OG7+OL7+OQ7+OV7+PA7+PF7+PK7+PP7+PU7+PZ7+QE7+QJ7+QO7+QT7+QY7+RD7+RI7+RN7+RS7+RX7+SC7+SH7+SM7+SR7+SW7+TB7+TG7+TL7+TQ7</f>
        <v>5924.2</v>
      </c>
      <c r="NS7" s="47">
        <f t="shared" ref="NS7:NS43" si="40">NX7+OC7+OH7+OM7+OR7+OW7+PB7+PG7+PL7+PQ7+PV7+QA7+QF7+QK7+QP7+QU7+QZ7+RE7+RJ7+RO7+RT7+RY7+SD7+SI7+SN7+SS7+SX7+TC7+TH7+TM7+TR7</f>
        <v>31600.5</v>
      </c>
      <c r="NT7" s="47">
        <f t="shared" ref="NT7:NT43" si="41">NY7+OD7+OI7+ON7+OS7+OX7+PC7+PH7+PM7+PR7+PW7+QB7+QG7+QL7+QQ7+QV7+RA7+RF7+RK7+RP7+RU7+RZ7+SE7+SJ7+SO7+ST7+SY7+TD7+TI7+TN7+TS7</f>
        <v>71480.600000000006</v>
      </c>
      <c r="NU7" s="47">
        <f t="shared" ref="NU7:NU43" si="42">NZ7+OE7+OJ7+OO7+OT7+OY7+PD7+PI7+PN7+PS7+PX7+QC7+QH7+QM7+QR7+QW7+RB7+RG7+RL7+RQ7+RV7+SA7+SF7+SK7+SP7+SU7+SZ7+TE7+TJ7+TO7+TT7</f>
        <v>71159.3</v>
      </c>
      <c r="NV7" s="52">
        <f t="shared" ref="NV7:NV44" si="43">(NU7/NT7)*100</f>
        <v>99.550507410402261</v>
      </c>
      <c r="NW7" s="24">
        <v>0</v>
      </c>
      <c r="NX7" s="24">
        <v>6996.4</v>
      </c>
      <c r="NY7" s="24">
        <v>6996.4</v>
      </c>
      <c r="NZ7" s="24">
        <v>6708.4</v>
      </c>
      <c r="OA7" s="24">
        <f>(NZ7/NY7)*100</f>
        <v>95.883597278600419</v>
      </c>
      <c r="OB7" s="24">
        <v>0</v>
      </c>
      <c r="OC7" s="24">
        <v>0</v>
      </c>
      <c r="OD7" s="24">
        <v>0</v>
      </c>
      <c r="OE7" s="24">
        <v>0</v>
      </c>
      <c r="OF7" s="24" t="s">
        <v>55</v>
      </c>
      <c r="OG7" s="24">
        <v>0</v>
      </c>
      <c r="OH7" s="24">
        <v>0</v>
      </c>
      <c r="OI7" s="24">
        <v>34500</v>
      </c>
      <c r="OJ7" s="24">
        <v>34500</v>
      </c>
      <c r="OK7" s="24">
        <f>(OJ7/OI7)*100</f>
        <v>100</v>
      </c>
      <c r="OL7" s="24">
        <v>0</v>
      </c>
      <c r="OM7" s="24">
        <v>0</v>
      </c>
      <c r="ON7" s="24">
        <v>5271.1</v>
      </c>
      <c r="OO7" s="24">
        <v>5271.1</v>
      </c>
      <c r="OP7" s="24">
        <f>(OO7/ON7)*100</f>
        <v>100</v>
      </c>
      <c r="OQ7" s="24">
        <v>0</v>
      </c>
      <c r="OR7" s="24">
        <v>0</v>
      </c>
      <c r="OS7" s="24">
        <v>0</v>
      </c>
      <c r="OT7" s="24">
        <v>0</v>
      </c>
      <c r="OU7" s="24" t="s">
        <v>55</v>
      </c>
      <c r="OV7" s="24">
        <v>0</v>
      </c>
      <c r="OW7" s="24">
        <v>906.2</v>
      </c>
      <c r="OX7" s="24">
        <v>906.2</v>
      </c>
      <c r="OY7" s="24">
        <v>906.2</v>
      </c>
      <c r="OZ7" s="24">
        <f t="shared" ref="OZ7:OZ42" si="44">(OY7/OX7)*100</f>
        <v>100</v>
      </c>
      <c r="PA7" s="24">
        <v>0</v>
      </c>
      <c r="PB7" s="24">
        <v>0</v>
      </c>
      <c r="PC7" s="24">
        <v>109</v>
      </c>
      <c r="PD7" s="24">
        <v>109</v>
      </c>
      <c r="PE7" s="24">
        <f t="shared" ref="PE7:PE44" si="45">(PD7/PC7)*100</f>
        <v>100</v>
      </c>
      <c r="PF7" s="24">
        <v>0</v>
      </c>
      <c r="PG7" s="24">
        <v>0</v>
      </c>
      <c r="PH7" s="24">
        <v>0</v>
      </c>
      <c r="PI7" s="24">
        <v>0</v>
      </c>
      <c r="PJ7" s="24" t="s">
        <v>55</v>
      </c>
      <c r="PK7" s="24">
        <v>450</v>
      </c>
      <c r="PL7" s="24">
        <v>15693.9</v>
      </c>
      <c r="PM7" s="30">
        <v>15693.9</v>
      </c>
      <c r="PN7" s="17">
        <v>15660.6</v>
      </c>
      <c r="PO7" s="17">
        <f>(PN7/PM7)*100</f>
        <v>99.787815648118055</v>
      </c>
      <c r="PP7" s="17">
        <v>0</v>
      </c>
      <c r="PQ7" s="17">
        <v>0</v>
      </c>
      <c r="PR7" s="30">
        <v>0</v>
      </c>
      <c r="PS7" s="30">
        <v>0</v>
      </c>
      <c r="PT7" s="30" t="s">
        <v>55</v>
      </c>
      <c r="PU7" s="30">
        <v>5474.2</v>
      </c>
      <c r="PV7" s="30">
        <v>5474.2</v>
      </c>
      <c r="PW7" s="17">
        <v>5474.2</v>
      </c>
      <c r="PX7" s="17">
        <v>5474.2</v>
      </c>
      <c r="PY7" s="18">
        <f t="shared" ref="PY7:PY42" si="46">(PX7/PW7)*100</f>
        <v>100</v>
      </c>
      <c r="PZ7" s="18">
        <v>0</v>
      </c>
      <c r="QA7" s="18">
        <v>0</v>
      </c>
      <c r="QB7" s="17">
        <v>0</v>
      </c>
      <c r="QC7" s="17">
        <v>0</v>
      </c>
      <c r="QD7" s="17" t="s">
        <v>55</v>
      </c>
      <c r="QE7" s="17">
        <v>0</v>
      </c>
      <c r="QF7" s="17">
        <v>0</v>
      </c>
      <c r="QG7" s="17">
        <v>0</v>
      </c>
      <c r="QH7" s="17">
        <v>0</v>
      </c>
      <c r="QI7" s="18" t="s">
        <v>55</v>
      </c>
      <c r="QJ7" s="18">
        <v>0</v>
      </c>
      <c r="QK7" s="18">
        <v>0</v>
      </c>
      <c r="QL7" s="17">
        <v>0</v>
      </c>
      <c r="QM7" s="17">
        <v>0</v>
      </c>
      <c r="QN7" s="18" t="s">
        <v>55</v>
      </c>
      <c r="QO7" s="18">
        <v>0</v>
      </c>
      <c r="QP7" s="18">
        <v>2504.5</v>
      </c>
      <c r="QQ7" s="17">
        <v>2504.5</v>
      </c>
      <c r="QR7" s="17">
        <v>2504.5</v>
      </c>
      <c r="QS7" s="18">
        <f t="shared" ref="QS7:QS41" si="47">(QR7/QQ7)*100</f>
        <v>100</v>
      </c>
      <c r="QT7" s="18">
        <v>0</v>
      </c>
      <c r="QU7" s="18">
        <v>0</v>
      </c>
      <c r="QV7" s="17">
        <v>0</v>
      </c>
      <c r="QW7" s="17">
        <v>0</v>
      </c>
      <c r="QX7" s="18" t="s">
        <v>55</v>
      </c>
      <c r="QY7" s="18">
        <v>0</v>
      </c>
      <c r="QZ7" s="18">
        <v>0</v>
      </c>
      <c r="RA7" s="17">
        <v>0</v>
      </c>
      <c r="RB7" s="17">
        <v>0</v>
      </c>
      <c r="RC7" s="18" t="s">
        <v>55</v>
      </c>
      <c r="RD7" s="18">
        <v>0</v>
      </c>
      <c r="RE7" s="18">
        <v>0</v>
      </c>
      <c r="RF7" s="17">
        <v>0</v>
      </c>
      <c r="RG7" s="17">
        <v>0</v>
      </c>
      <c r="RH7" s="18" t="s">
        <v>55</v>
      </c>
      <c r="RI7" s="18">
        <v>0</v>
      </c>
      <c r="RJ7" s="18">
        <v>0</v>
      </c>
      <c r="RK7" s="17">
        <v>0</v>
      </c>
      <c r="RL7" s="17">
        <v>0</v>
      </c>
      <c r="RM7" s="18" t="s">
        <v>55</v>
      </c>
      <c r="RN7" s="18">
        <v>0</v>
      </c>
      <c r="RO7" s="18">
        <v>0</v>
      </c>
      <c r="RP7" s="17">
        <v>0</v>
      </c>
      <c r="RQ7" s="17">
        <v>0</v>
      </c>
      <c r="RR7" s="17" t="s">
        <v>55</v>
      </c>
      <c r="RS7" s="17">
        <v>0</v>
      </c>
      <c r="RT7" s="17">
        <v>25.3</v>
      </c>
      <c r="RU7" s="17">
        <v>25.3</v>
      </c>
      <c r="RV7" s="17">
        <v>25.3</v>
      </c>
      <c r="RW7" s="18">
        <f>(RV7/RU7)*100</f>
        <v>100</v>
      </c>
      <c r="RX7" s="18">
        <v>0</v>
      </c>
      <c r="RY7" s="18">
        <v>0</v>
      </c>
      <c r="RZ7" s="17">
        <v>0</v>
      </c>
      <c r="SA7" s="17">
        <v>0</v>
      </c>
      <c r="SB7" s="18" t="s">
        <v>55</v>
      </c>
      <c r="SC7" s="18">
        <v>0</v>
      </c>
      <c r="SD7" s="18">
        <v>0</v>
      </c>
      <c r="SE7" s="18">
        <v>0</v>
      </c>
      <c r="SF7" s="18">
        <v>0</v>
      </c>
      <c r="SG7" s="18" t="s">
        <v>55</v>
      </c>
      <c r="SH7" s="18">
        <v>0</v>
      </c>
      <c r="SI7" s="18">
        <v>0</v>
      </c>
      <c r="SJ7" s="18">
        <v>0</v>
      </c>
      <c r="SK7" s="18">
        <v>0</v>
      </c>
      <c r="SL7" s="18" t="s">
        <v>55</v>
      </c>
      <c r="SM7" s="18">
        <v>0</v>
      </c>
      <c r="SN7" s="18">
        <v>0</v>
      </c>
      <c r="SO7" s="18">
        <v>0</v>
      </c>
      <c r="SP7" s="18">
        <v>0</v>
      </c>
      <c r="SQ7" s="18" t="s">
        <v>55</v>
      </c>
      <c r="SR7" s="18">
        <v>0</v>
      </c>
      <c r="SS7" s="18">
        <v>0</v>
      </c>
      <c r="ST7" s="18">
        <v>0</v>
      </c>
      <c r="SU7" s="18">
        <v>0</v>
      </c>
      <c r="SV7" s="18" t="s">
        <v>55</v>
      </c>
      <c r="SW7" s="18">
        <v>0</v>
      </c>
      <c r="SX7" s="18">
        <v>0</v>
      </c>
      <c r="SY7" s="18">
        <v>0</v>
      </c>
      <c r="SZ7" s="18">
        <v>0</v>
      </c>
      <c r="TA7" s="18" t="s">
        <v>55</v>
      </c>
      <c r="TB7" s="18">
        <v>0</v>
      </c>
      <c r="TC7" s="18">
        <v>0</v>
      </c>
      <c r="TD7" s="17">
        <v>0</v>
      </c>
      <c r="TE7" s="17">
        <v>0</v>
      </c>
      <c r="TF7" s="18" t="s">
        <v>55</v>
      </c>
      <c r="TG7" s="18">
        <v>0</v>
      </c>
      <c r="TH7" s="18">
        <v>0</v>
      </c>
      <c r="TI7" s="17">
        <v>0</v>
      </c>
      <c r="TJ7" s="17">
        <v>0</v>
      </c>
      <c r="TK7" s="18" t="s">
        <v>55</v>
      </c>
      <c r="TL7" s="18">
        <v>0</v>
      </c>
      <c r="TM7" s="18">
        <v>0</v>
      </c>
      <c r="TN7" s="17">
        <v>0</v>
      </c>
      <c r="TO7" s="17">
        <v>0</v>
      </c>
      <c r="TP7" s="18" t="s">
        <v>55</v>
      </c>
      <c r="TQ7" s="18">
        <v>0</v>
      </c>
      <c r="TR7" s="18">
        <v>0</v>
      </c>
      <c r="TS7" s="18">
        <v>0</v>
      </c>
      <c r="TT7" s="18">
        <v>0</v>
      </c>
      <c r="TU7" s="18" t="s">
        <v>55</v>
      </c>
      <c r="TV7" s="44">
        <f t="shared" ref="TV7:TV43" si="48">B7+AF7+IM7+NR7</f>
        <v>629459.10000000009</v>
      </c>
      <c r="TW7" s="44">
        <f t="shared" ref="TW7:TW43" si="49">C7+AG7+IN7+NS7</f>
        <v>858141.50000000012</v>
      </c>
      <c r="TX7" s="44">
        <f t="shared" ref="TX7:TX43" si="50">D7+AH7+IO7+NT7</f>
        <v>921153.80000000016</v>
      </c>
      <c r="TY7" s="44">
        <f t="shared" ref="TY7:TY43" si="51">E7+AI7+IP7+NU7</f>
        <v>916946.90000000026</v>
      </c>
      <c r="TZ7" s="45">
        <f t="shared" si="22"/>
        <v>99.543301020958722</v>
      </c>
      <c r="UA7" s="7"/>
      <c r="UB7" s="7"/>
      <c r="UD7" s="9"/>
    </row>
    <row r="8" spans="1:550" x14ac:dyDescent="0.2">
      <c r="A8" s="20" t="s">
        <v>7</v>
      </c>
      <c r="B8" s="47">
        <f t="shared" si="23"/>
        <v>123718</v>
      </c>
      <c r="C8" s="47">
        <f t="shared" si="23"/>
        <v>125928.9</v>
      </c>
      <c r="D8" s="44">
        <f t="shared" ref="D8:D37" si="52">I8+N8+S8+X8+AC8</f>
        <v>125928.9</v>
      </c>
      <c r="E8" s="44">
        <f t="shared" ref="E8:E37" si="53">J8+O8+T8+Y8+AD8</f>
        <v>125928.9</v>
      </c>
      <c r="F8" s="45">
        <f t="shared" ref="F8:F38" si="54">E8/D8*100</f>
        <v>100</v>
      </c>
      <c r="G8" s="17">
        <v>123718</v>
      </c>
      <c r="H8" s="17">
        <v>123718</v>
      </c>
      <c r="I8" s="30">
        <v>123718</v>
      </c>
      <c r="J8" s="17">
        <v>123718</v>
      </c>
      <c r="K8" s="17">
        <f t="shared" ref="K8:K37" si="55">J8/I8%</f>
        <v>100</v>
      </c>
      <c r="L8" s="17">
        <v>0</v>
      </c>
      <c r="M8" s="17">
        <v>2210.9</v>
      </c>
      <c r="N8" s="30">
        <v>2210.9</v>
      </c>
      <c r="O8" s="17">
        <v>2210.9</v>
      </c>
      <c r="P8" s="17">
        <f t="shared" ref="P8:P37" si="56">(O8/N8)*100</f>
        <v>100</v>
      </c>
      <c r="Q8" s="17">
        <v>0</v>
      </c>
      <c r="R8" s="17">
        <v>0</v>
      </c>
      <c r="S8" s="17">
        <v>0</v>
      </c>
      <c r="T8" s="17">
        <v>0</v>
      </c>
      <c r="U8" s="17" t="s">
        <v>55</v>
      </c>
      <c r="V8" s="17">
        <v>0</v>
      </c>
      <c r="W8" s="17">
        <v>0</v>
      </c>
      <c r="X8" s="17">
        <v>0</v>
      </c>
      <c r="Y8" s="17">
        <v>0</v>
      </c>
      <c r="Z8" s="18" t="s">
        <v>55</v>
      </c>
      <c r="AA8" s="18">
        <v>0</v>
      </c>
      <c r="AB8" s="18">
        <v>0</v>
      </c>
      <c r="AC8" s="17">
        <v>0</v>
      </c>
      <c r="AD8" s="17">
        <v>0</v>
      </c>
      <c r="AE8" s="18" t="s">
        <v>55</v>
      </c>
      <c r="AF8" s="44">
        <f t="shared" ref="AF8:AF43" si="57">AK8+AP8+AU8+AZ8+BE8+BJ8+BO8+BT8+BY8+CD8+CI8+CN8+CS8+CX8+DC8+DH8+DM8+DR8+DW8+EB8+EG8+EL8+EQ8+EV8+FA8+FF8+FK8+FP8+FU8+FZ8+GE8+GJ8+GO8+GT8+GY8+HD8+HI8+HN8+HS8+HX8+IC8+IH8</f>
        <v>14681.8</v>
      </c>
      <c r="AG8" s="44">
        <f t="shared" ref="AG8:AG43" si="58">AL8+AQ8+AV8+BA8+BF8+BK8+BP8+BU8+BZ8+CE8+CJ8+CO8+CT8+CY8+DD8+DI8+DN8+DS8+DX8+EC8+EH8+EM8+ER8+EW8+FB8+FG8+FL8+FQ8+FV8+GA8+GF8+GK8+GP8+GU8+GZ8+HE8+HJ8+HO8+HT8+HY8+ID8+II8</f>
        <v>65139.7</v>
      </c>
      <c r="AH8" s="44">
        <f t="shared" ref="AH8:AH43" si="59">AM8+AR8+AW8+BB8+BG8+BL8+BQ8+BV8+CA8+CF8+CK8+CP8+CU8+CZ8+DE8+DJ8+DO8+DT8+DY8+ED8+EI8+EN8+ES8+EX8+FC8+FH8+FM8+FR8+FW8+GB8+GG8+GL8+GQ8+GV8+HA8+HF8+HK8+HP8+HU8+HZ8+IE8+IJ8</f>
        <v>67025</v>
      </c>
      <c r="AI8" s="44">
        <f t="shared" ref="AI8:AI43" si="60">AN8+AS8+AX8+BC8+BH8+BM8+BR8+BW8+CB8+CG8+CL8+CQ8+CV8+DA8+DF8+DK8+DP8+DU8+DZ8+EE8+EJ8+EO8+ET8+EY8+FD8+FI8+FN8+FS8+FX8+GC8+GH8+GM8+GR8+GW8+HB8+HG8+HL8+HQ8+HV8+IA8+IF8+IK8</f>
        <v>66394.2</v>
      </c>
      <c r="AJ8" s="45">
        <f t="shared" si="27"/>
        <v>99.058858634837748</v>
      </c>
      <c r="AK8" s="17">
        <v>0</v>
      </c>
      <c r="AL8" s="17">
        <v>16253.7</v>
      </c>
      <c r="AM8" s="17">
        <v>16253.8</v>
      </c>
      <c r="AN8" s="17">
        <v>15726.7</v>
      </c>
      <c r="AO8" s="17">
        <f t="shared" ref="AO8:AO38" si="61">AN8/AM8%</f>
        <v>96.757066039941449</v>
      </c>
      <c r="AP8" s="17">
        <v>0</v>
      </c>
      <c r="AQ8" s="17">
        <v>0</v>
      </c>
      <c r="AR8" s="30">
        <v>0</v>
      </c>
      <c r="AS8" s="17">
        <v>0</v>
      </c>
      <c r="AT8" s="17" t="s">
        <v>55</v>
      </c>
      <c r="AU8" s="17">
        <v>0</v>
      </c>
      <c r="AV8" s="17">
        <v>0</v>
      </c>
      <c r="AW8" s="17">
        <v>0</v>
      </c>
      <c r="AX8" s="17">
        <v>0</v>
      </c>
      <c r="AY8" s="17" t="s">
        <v>55</v>
      </c>
      <c r="AZ8" s="17">
        <v>0</v>
      </c>
      <c r="BA8" s="17">
        <v>0</v>
      </c>
      <c r="BB8" s="30">
        <v>0</v>
      </c>
      <c r="BC8" s="17">
        <v>0</v>
      </c>
      <c r="BD8" s="17" t="s">
        <v>55</v>
      </c>
      <c r="BE8" s="17">
        <v>0</v>
      </c>
      <c r="BF8" s="17">
        <v>0</v>
      </c>
      <c r="BG8" s="30">
        <v>0</v>
      </c>
      <c r="BH8" s="17">
        <f>BG8</f>
        <v>0</v>
      </c>
      <c r="BI8" s="17" t="s">
        <v>55</v>
      </c>
      <c r="BJ8" s="17">
        <v>0</v>
      </c>
      <c r="BK8" s="17">
        <v>0</v>
      </c>
      <c r="BL8" s="30">
        <v>0</v>
      </c>
      <c r="BM8" s="17">
        <v>0</v>
      </c>
      <c r="BN8" s="17" t="s">
        <v>55</v>
      </c>
      <c r="BO8" s="17">
        <v>0</v>
      </c>
      <c r="BP8" s="17">
        <v>0</v>
      </c>
      <c r="BQ8" s="30">
        <v>0</v>
      </c>
      <c r="BR8" s="30">
        <v>0</v>
      </c>
      <c r="BS8" s="17" t="s">
        <v>55</v>
      </c>
      <c r="BT8" s="17">
        <v>922.4</v>
      </c>
      <c r="BU8" s="17">
        <v>3336.6</v>
      </c>
      <c r="BV8" s="30">
        <v>3336.6</v>
      </c>
      <c r="BW8" s="30">
        <v>3336.6</v>
      </c>
      <c r="BX8" s="17">
        <f t="shared" ref="BX8:BX37" si="62">(BW8/BV8)*100</f>
        <v>100</v>
      </c>
      <c r="BY8" s="17">
        <v>0</v>
      </c>
      <c r="BZ8" s="17">
        <v>0</v>
      </c>
      <c r="CA8" s="17">
        <v>0</v>
      </c>
      <c r="CB8" s="17">
        <v>0</v>
      </c>
      <c r="CC8" s="17" t="s">
        <v>55</v>
      </c>
      <c r="CD8" s="17">
        <v>0</v>
      </c>
      <c r="CE8" s="17">
        <v>0</v>
      </c>
      <c r="CF8" s="17">
        <v>0</v>
      </c>
      <c r="CG8" s="17">
        <v>0</v>
      </c>
      <c r="CH8" s="17" t="s">
        <v>55</v>
      </c>
      <c r="CI8" s="17">
        <v>0</v>
      </c>
      <c r="CJ8" s="17">
        <v>0</v>
      </c>
      <c r="CK8" s="17">
        <v>0</v>
      </c>
      <c r="CL8" s="17">
        <v>0</v>
      </c>
      <c r="CM8" s="17" t="s">
        <v>55</v>
      </c>
      <c r="CN8" s="17">
        <v>0</v>
      </c>
      <c r="CO8" s="17">
        <v>3266.4</v>
      </c>
      <c r="CP8" s="17">
        <v>3266.4</v>
      </c>
      <c r="CQ8" s="17">
        <v>3204</v>
      </c>
      <c r="CR8" s="17">
        <f t="shared" si="28"/>
        <v>98.089639970609838</v>
      </c>
      <c r="CS8" s="17">
        <v>0</v>
      </c>
      <c r="CT8" s="17">
        <v>0</v>
      </c>
      <c r="CU8" s="17">
        <v>0</v>
      </c>
      <c r="CV8" s="17">
        <v>0</v>
      </c>
      <c r="CW8" s="17" t="s">
        <v>55</v>
      </c>
      <c r="CX8" s="17">
        <v>0</v>
      </c>
      <c r="CY8" s="17">
        <v>0</v>
      </c>
      <c r="CZ8" s="30">
        <v>0</v>
      </c>
      <c r="DA8" s="30">
        <v>0</v>
      </c>
      <c r="DB8" s="17" t="s">
        <v>55</v>
      </c>
      <c r="DC8" s="17">
        <v>100.7</v>
      </c>
      <c r="DD8" s="17">
        <v>100.7</v>
      </c>
      <c r="DE8" s="30">
        <v>100.7</v>
      </c>
      <c r="DF8" s="17">
        <v>100.7</v>
      </c>
      <c r="DG8" s="17">
        <f t="shared" si="29"/>
        <v>100</v>
      </c>
      <c r="DH8" s="17">
        <v>50</v>
      </c>
      <c r="DI8" s="17">
        <v>50</v>
      </c>
      <c r="DJ8" s="30">
        <v>50</v>
      </c>
      <c r="DK8" s="17">
        <v>50</v>
      </c>
      <c r="DL8" s="17">
        <f>DK8/DJ8%</f>
        <v>100</v>
      </c>
      <c r="DM8" s="17">
        <v>0</v>
      </c>
      <c r="DN8" s="17">
        <v>0</v>
      </c>
      <c r="DO8" s="30">
        <v>0</v>
      </c>
      <c r="DP8" s="30">
        <v>0</v>
      </c>
      <c r="DQ8" s="17" t="s">
        <v>55</v>
      </c>
      <c r="DR8" s="17">
        <v>0</v>
      </c>
      <c r="DS8" s="17">
        <v>0</v>
      </c>
      <c r="DT8" s="30">
        <v>0</v>
      </c>
      <c r="DU8" s="17">
        <v>0</v>
      </c>
      <c r="DV8" s="17" t="s">
        <v>55</v>
      </c>
      <c r="DW8" s="17">
        <v>0</v>
      </c>
      <c r="DX8" s="17">
        <v>0</v>
      </c>
      <c r="DY8" s="30">
        <v>0</v>
      </c>
      <c r="DZ8" s="30">
        <v>0</v>
      </c>
      <c r="EA8" s="17" t="s">
        <v>55</v>
      </c>
      <c r="EB8" s="17">
        <v>0</v>
      </c>
      <c r="EC8" s="17">
        <v>0</v>
      </c>
      <c r="ED8" s="30">
        <v>0</v>
      </c>
      <c r="EE8" s="30">
        <v>0</v>
      </c>
      <c r="EF8" s="17" t="s">
        <v>55</v>
      </c>
      <c r="EG8" s="17">
        <v>0</v>
      </c>
      <c r="EH8" s="17">
        <v>0</v>
      </c>
      <c r="EI8" s="30">
        <v>0</v>
      </c>
      <c r="EJ8" s="17">
        <v>0</v>
      </c>
      <c r="EK8" s="17" t="s">
        <v>55</v>
      </c>
      <c r="EL8" s="17">
        <v>0</v>
      </c>
      <c r="EM8" s="17">
        <v>0</v>
      </c>
      <c r="EN8" s="17">
        <v>0</v>
      </c>
      <c r="EO8" s="17">
        <v>0</v>
      </c>
      <c r="EP8" s="17" t="s">
        <v>55</v>
      </c>
      <c r="EQ8" s="17">
        <v>0</v>
      </c>
      <c r="ER8" s="17">
        <v>0</v>
      </c>
      <c r="ES8" s="17">
        <v>0</v>
      </c>
      <c r="ET8" s="17">
        <v>0</v>
      </c>
      <c r="EU8" s="17" t="s">
        <v>55</v>
      </c>
      <c r="EV8" s="17">
        <v>0</v>
      </c>
      <c r="EW8" s="17">
        <v>560</v>
      </c>
      <c r="EX8" s="30">
        <v>560</v>
      </c>
      <c r="EY8" s="30">
        <v>560</v>
      </c>
      <c r="EZ8" s="24">
        <f t="shared" ref="EZ8:EZ37" si="63">(EY8/EX8)*100</f>
        <v>100</v>
      </c>
      <c r="FA8" s="24">
        <v>0</v>
      </c>
      <c r="FB8" s="24">
        <v>0</v>
      </c>
      <c r="FC8" s="30">
        <v>0</v>
      </c>
      <c r="FD8" s="30">
        <v>0</v>
      </c>
      <c r="FE8" s="24" t="s">
        <v>55</v>
      </c>
      <c r="FF8" s="24">
        <v>0</v>
      </c>
      <c r="FG8" s="24">
        <v>1900</v>
      </c>
      <c r="FH8" s="24">
        <v>1900</v>
      </c>
      <c r="FI8" s="24">
        <v>1900</v>
      </c>
      <c r="FJ8" s="24">
        <f t="shared" ref="FJ8:FJ41" si="64">(FI8/FH8)*100</f>
        <v>100</v>
      </c>
      <c r="FK8" s="24">
        <v>672.1</v>
      </c>
      <c r="FL8" s="24">
        <v>672.1</v>
      </c>
      <c r="FM8" s="30">
        <v>672.1</v>
      </c>
      <c r="FN8" s="30">
        <v>672.1</v>
      </c>
      <c r="FO8" s="24">
        <f t="shared" si="30"/>
        <v>100</v>
      </c>
      <c r="FP8" s="24">
        <v>200.5</v>
      </c>
      <c r="FQ8" s="24">
        <v>200.5</v>
      </c>
      <c r="FR8" s="30">
        <v>200.5</v>
      </c>
      <c r="FS8" s="24">
        <v>200.5</v>
      </c>
      <c r="FT8" s="24">
        <f>FS8/FR8%</f>
        <v>100</v>
      </c>
      <c r="FU8" s="24">
        <v>0</v>
      </c>
      <c r="FV8" s="24">
        <v>0</v>
      </c>
      <c r="FW8" s="24">
        <v>0</v>
      </c>
      <c r="FX8" s="24">
        <v>0</v>
      </c>
      <c r="FY8" s="24" t="s">
        <v>55</v>
      </c>
      <c r="FZ8" s="24">
        <v>0</v>
      </c>
      <c r="GA8" s="24">
        <v>3712.8</v>
      </c>
      <c r="GB8" s="24">
        <v>3712.8</v>
      </c>
      <c r="GC8" s="24">
        <v>3712.8</v>
      </c>
      <c r="GD8" s="24">
        <f t="shared" si="31"/>
        <v>100</v>
      </c>
      <c r="GE8" s="24">
        <v>0</v>
      </c>
      <c r="GF8" s="24">
        <v>0</v>
      </c>
      <c r="GG8" s="24">
        <v>0</v>
      </c>
      <c r="GH8" s="24">
        <v>0</v>
      </c>
      <c r="GI8" s="24" t="s">
        <v>55</v>
      </c>
      <c r="GJ8" s="24">
        <v>0</v>
      </c>
      <c r="GK8" s="24">
        <v>0</v>
      </c>
      <c r="GL8" s="24">
        <v>0</v>
      </c>
      <c r="GM8" s="24">
        <v>0</v>
      </c>
      <c r="GN8" s="24" t="s">
        <v>55</v>
      </c>
      <c r="GO8" s="24">
        <v>0</v>
      </c>
      <c r="GP8" s="24">
        <v>0</v>
      </c>
      <c r="GQ8" s="24">
        <v>0</v>
      </c>
      <c r="GR8" s="24">
        <v>0</v>
      </c>
      <c r="GS8" s="25" t="s">
        <v>55</v>
      </c>
      <c r="GT8" s="25">
        <v>0</v>
      </c>
      <c r="GU8" s="25">
        <v>0</v>
      </c>
      <c r="GV8" s="24">
        <v>0</v>
      </c>
      <c r="GW8" s="24">
        <v>0</v>
      </c>
      <c r="GX8" s="24" t="s">
        <v>55</v>
      </c>
      <c r="GY8" s="24">
        <v>9541.2999999999993</v>
      </c>
      <c r="GZ8" s="24">
        <v>31892.1</v>
      </c>
      <c r="HA8" s="24">
        <v>33777.300000000003</v>
      </c>
      <c r="HB8" s="24">
        <v>33736</v>
      </c>
      <c r="HC8" s="24">
        <f t="shared" si="33"/>
        <v>99.877728533660175</v>
      </c>
      <c r="HD8" s="24">
        <v>0</v>
      </c>
      <c r="HE8" s="24">
        <v>0</v>
      </c>
      <c r="HF8" s="24">
        <v>0</v>
      </c>
      <c r="HG8" s="24">
        <v>0</v>
      </c>
      <c r="HH8" s="24" t="s">
        <v>55</v>
      </c>
      <c r="HI8" s="24">
        <v>500</v>
      </c>
      <c r="HJ8" s="24">
        <v>500</v>
      </c>
      <c r="HK8" s="24">
        <v>500</v>
      </c>
      <c r="HL8" s="24">
        <v>500</v>
      </c>
      <c r="HM8" s="24">
        <f>(HL8/HK8)*100</f>
        <v>100</v>
      </c>
      <c r="HN8" s="24">
        <v>0</v>
      </c>
      <c r="HO8" s="24">
        <v>0</v>
      </c>
      <c r="HP8" s="24">
        <v>0</v>
      </c>
      <c r="HQ8" s="24">
        <v>0</v>
      </c>
      <c r="HR8" s="24" t="s">
        <v>55</v>
      </c>
      <c r="HS8" s="24">
        <v>0</v>
      </c>
      <c r="HT8" s="24">
        <v>0</v>
      </c>
      <c r="HU8" s="24">
        <v>0</v>
      </c>
      <c r="HV8" s="24">
        <v>0</v>
      </c>
      <c r="HW8" s="24" t="s">
        <v>55</v>
      </c>
      <c r="HX8" s="24">
        <v>0</v>
      </c>
      <c r="HY8" s="24">
        <v>0</v>
      </c>
      <c r="HZ8" s="24">
        <v>0</v>
      </c>
      <c r="IA8" s="24">
        <v>0</v>
      </c>
      <c r="IB8" s="24" t="s">
        <v>55</v>
      </c>
      <c r="IC8" s="24">
        <v>0</v>
      </c>
      <c r="ID8" s="24">
        <v>0</v>
      </c>
      <c r="IE8" s="24">
        <v>0</v>
      </c>
      <c r="IF8" s="24">
        <v>0</v>
      </c>
      <c r="IG8" s="24" t="s">
        <v>55</v>
      </c>
      <c r="IH8" s="24">
        <v>2694.8</v>
      </c>
      <c r="II8" s="24">
        <v>2694.8</v>
      </c>
      <c r="IJ8" s="30">
        <v>2694.8</v>
      </c>
      <c r="IK8" s="17">
        <v>2694.8</v>
      </c>
      <c r="IL8" s="25">
        <f>IK8/IJ8%</f>
        <v>100</v>
      </c>
      <c r="IM8" s="15">
        <f t="shared" ref="IM8:IM43" si="65">IR8+IW8+JB8+JG8+JL8+JQ8+JV8+KA8+KF8+KK8+KP8+KU8+KZ8+LE8+LJ8+LO8+LT8+LY8+MD8+MI8+MN8+MS8+MX8+NC8+NH8+NM8</f>
        <v>193585.09999999998</v>
      </c>
      <c r="IN8" s="15">
        <f t="shared" ref="IN8:IN43" si="66">IS8+IX8+JC8+JH8+JM8+JR8+JW8+KB8+KG8+KL8+KQ8+KV8+LA8+LF8+LK8+LP8+LU8+LZ8+ME8+MJ8+MO8+MT8+MY8+ND8+NI8+NN8</f>
        <v>157969.49999999997</v>
      </c>
      <c r="IO8" s="15">
        <f t="shared" ref="IO8:IO43" si="67">IT8+IY8+JD8+JI8+JN8+JS8+JX8+KC8+KH8+KM8+KR8+KW8+LB8+LG8+LL8+LQ8+LV8+MA8+MF8+MK8+MP8+MU8+MZ8+NE8+NJ8+NO8</f>
        <v>160682.69999999998</v>
      </c>
      <c r="IP8" s="15">
        <f t="shared" ref="IP8:IP43" si="68">IU8+IZ8+JE8+JJ8+JO8+JT8+JY8+KD8+KI8+KN8+KS8+KX8+LC8+LH8+LM8+LR8+LW8+MB8+MG8+ML8+MQ8+MV8+NA8+NF8+NK8+NP8</f>
        <v>160308.50000000003</v>
      </c>
      <c r="IQ8" s="13">
        <f t="shared" ref="IQ8:IQ37" si="69">IP8/IO8*100</f>
        <v>99.767118675501493</v>
      </c>
      <c r="IR8" s="17">
        <v>1057.0999999999999</v>
      </c>
      <c r="IS8" s="17">
        <v>1000.1</v>
      </c>
      <c r="IT8" s="26">
        <v>1000.1</v>
      </c>
      <c r="IU8" s="26">
        <v>1000.1</v>
      </c>
      <c r="IV8" s="17">
        <f t="shared" si="4"/>
        <v>100.00000000000001</v>
      </c>
      <c r="IW8" s="17">
        <v>0</v>
      </c>
      <c r="IX8" s="17">
        <v>0</v>
      </c>
      <c r="IY8" s="26">
        <v>0</v>
      </c>
      <c r="IZ8" s="17">
        <v>0</v>
      </c>
      <c r="JA8" s="17" t="s">
        <v>55</v>
      </c>
      <c r="JB8" s="17">
        <v>0.3</v>
      </c>
      <c r="JC8" s="17">
        <v>0.3</v>
      </c>
      <c r="JD8" s="26">
        <v>0.3</v>
      </c>
      <c r="JE8" s="17">
        <v>0.3</v>
      </c>
      <c r="JF8" s="17">
        <f t="shared" si="6"/>
        <v>100</v>
      </c>
      <c r="JG8" s="17">
        <v>44070.8</v>
      </c>
      <c r="JH8" s="17">
        <v>31909.4</v>
      </c>
      <c r="JI8" s="26">
        <v>33655.1</v>
      </c>
      <c r="JJ8" s="17">
        <v>33655.1</v>
      </c>
      <c r="JK8" s="17">
        <f t="shared" si="35"/>
        <v>100</v>
      </c>
      <c r="JL8" s="17">
        <v>121476</v>
      </c>
      <c r="JM8" s="17">
        <v>107518.5</v>
      </c>
      <c r="JN8" s="24">
        <v>108486</v>
      </c>
      <c r="JO8" s="24">
        <v>108486</v>
      </c>
      <c r="JP8" s="25">
        <f t="shared" si="36"/>
        <v>100</v>
      </c>
      <c r="JQ8" s="25">
        <v>8127</v>
      </c>
      <c r="JR8" s="25">
        <v>4288.7</v>
      </c>
      <c r="JS8" s="26">
        <v>4288.7</v>
      </c>
      <c r="JT8" s="24">
        <v>4288.7</v>
      </c>
      <c r="JU8" s="24">
        <f t="shared" si="37"/>
        <v>100</v>
      </c>
      <c r="JV8" s="24">
        <v>5847.1</v>
      </c>
      <c r="JW8" s="24">
        <v>2689.8</v>
      </c>
      <c r="JX8" s="26">
        <v>2689.8</v>
      </c>
      <c r="JY8" s="17">
        <v>2415.1999999999998</v>
      </c>
      <c r="JZ8" s="17">
        <f t="shared" si="7"/>
        <v>89.791062532530276</v>
      </c>
      <c r="KA8" s="17">
        <v>0</v>
      </c>
      <c r="KB8" s="17">
        <v>0</v>
      </c>
      <c r="KC8" s="26">
        <v>0</v>
      </c>
      <c r="KD8" s="17">
        <v>0</v>
      </c>
      <c r="KE8" s="17" t="s">
        <v>55</v>
      </c>
      <c r="KF8" s="17">
        <v>0</v>
      </c>
      <c r="KG8" s="17">
        <v>0</v>
      </c>
      <c r="KH8" s="26">
        <v>0</v>
      </c>
      <c r="KI8" s="17">
        <v>0</v>
      </c>
      <c r="KJ8" s="17" t="s">
        <v>55</v>
      </c>
      <c r="KK8" s="17">
        <v>2563.8000000000002</v>
      </c>
      <c r="KL8" s="17">
        <v>580</v>
      </c>
      <c r="KM8" s="26">
        <v>580</v>
      </c>
      <c r="KN8" s="17">
        <v>580</v>
      </c>
      <c r="KO8" s="17">
        <f t="shared" si="8"/>
        <v>100</v>
      </c>
      <c r="KP8" s="17">
        <v>210</v>
      </c>
      <c r="KQ8" s="17">
        <v>210</v>
      </c>
      <c r="KR8" s="26">
        <v>210</v>
      </c>
      <c r="KS8" s="17">
        <v>210</v>
      </c>
      <c r="KT8" s="17">
        <f t="shared" si="9"/>
        <v>100</v>
      </c>
      <c r="KU8" s="17">
        <v>0.5</v>
      </c>
      <c r="KV8" s="17">
        <v>0.5</v>
      </c>
      <c r="KW8" s="26">
        <v>0.5</v>
      </c>
      <c r="KX8" s="17">
        <v>0</v>
      </c>
      <c r="KY8" s="17">
        <f t="shared" si="10"/>
        <v>0</v>
      </c>
      <c r="KZ8" s="17">
        <v>95.5</v>
      </c>
      <c r="LA8" s="17">
        <v>58.5</v>
      </c>
      <c r="LB8" s="26">
        <v>58.5</v>
      </c>
      <c r="LC8" s="17">
        <v>58.5</v>
      </c>
      <c r="LD8" s="17">
        <f t="shared" ref="LD8:LD37" si="70">LC8/LB8%</f>
        <v>100</v>
      </c>
      <c r="LE8" s="17">
        <v>0</v>
      </c>
      <c r="LF8" s="17">
        <v>0</v>
      </c>
      <c r="LG8" s="26">
        <v>0</v>
      </c>
      <c r="LH8" s="17">
        <v>0</v>
      </c>
      <c r="LI8" s="17" t="s">
        <v>55</v>
      </c>
      <c r="LJ8" s="17">
        <v>540.29999999999995</v>
      </c>
      <c r="LK8" s="17">
        <v>540.29999999999995</v>
      </c>
      <c r="LL8" s="26">
        <v>540.29999999999995</v>
      </c>
      <c r="LM8" s="17">
        <v>441.8</v>
      </c>
      <c r="LN8" s="17">
        <f t="shared" si="11"/>
        <v>81.769387377382941</v>
      </c>
      <c r="LO8" s="17">
        <v>198.4</v>
      </c>
      <c r="LP8" s="17">
        <v>198.4</v>
      </c>
      <c r="LQ8" s="26">
        <v>198.4</v>
      </c>
      <c r="LR8" s="17">
        <v>198.4</v>
      </c>
      <c r="LS8" s="17">
        <f t="shared" si="12"/>
        <v>100</v>
      </c>
      <c r="LT8" s="17">
        <v>0</v>
      </c>
      <c r="LU8" s="17">
        <v>0</v>
      </c>
      <c r="LV8" s="26">
        <v>0</v>
      </c>
      <c r="LW8" s="17">
        <v>0</v>
      </c>
      <c r="LX8" s="17" t="s">
        <v>55</v>
      </c>
      <c r="LY8" s="17">
        <v>0</v>
      </c>
      <c r="LZ8" s="17">
        <v>0</v>
      </c>
      <c r="MA8" s="31">
        <v>0</v>
      </c>
      <c r="MB8" s="17">
        <v>0</v>
      </c>
      <c r="MC8" s="17" t="s">
        <v>55</v>
      </c>
      <c r="MD8" s="17">
        <v>1630.4</v>
      </c>
      <c r="ME8" s="17">
        <v>1711.7</v>
      </c>
      <c r="MF8" s="31">
        <v>1711.7</v>
      </c>
      <c r="MG8" s="17">
        <v>1711.7</v>
      </c>
      <c r="MH8" s="17">
        <f t="shared" si="13"/>
        <v>100</v>
      </c>
      <c r="MI8" s="17">
        <v>0</v>
      </c>
      <c r="MJ8" s="17">
        <v>0</v>
      </c>
      <c r="MK8" s="26">
        <v>0</v>
      </c>
      <c r="ML8" s="26">
        <v>0</v>
      </c>
      <c r="MM8" s="17" t="s">
        <v>55</v>
      </c>
      <c r="MN8" s="17">
        <v>0</v>
      </c>
      <c r="MO8" s="17">
        <v>0</v>
      </c>
      <c r="MP8" s="26">
        <v>0</v>
      </c>
      <c r="MQ8" s="17">
        <v>0</v>
      </c>
      <c r="MR8" s="17" t="s">
        <v>55</v>
      </c>
      <c r="MS8" s="17">
        <v>545.20000000000005</v>
      </c>
      <c r="MT8" s="17">
        <v>223</v>
      </c>
      <c r="MU8" s="26">
        <v>223</v>
      </c>
      <c r="MV8" s="17">
        <v>223</v>
      </c>
      <c r="MW8" s="17">
        <f t="shared" si="15"/>
        <v>100</v>
      </c>
      <c r="MX8" s="17">
        <v>0</v>
      </c>
      <c r="MY8" s="17">
        <v>0</v>
      </c>
      <c r="MZ8" s="26">
        <v>0</v>
      </c>
      <c r="NA8" s="17">
        <v>0</v>
      </c>
      <c r="NB8" s="17" t="s">
        <v>55</v>
      </c>
      <c r="NC8" s="17">
        <v>113.4</v>
      </c>
      <c r="ND8" s="17">
        <v>0</v>
      </c>
      <c r="NE8" s="17">
        <v>0</v>
      </c>
      <c r="NF8" s="17">
        <v>0</v>
      </c>
      <c r="NG8" s="17" t="s">
        <v>55</v>
      </c>
      <c r="NH8" s="17">
        <v>5788.3</v>
      </c>
      <c r="NI8" s="17">
        <v>5719.3</v>
      </c>
      <c r="NJ8" s="26">
        <v>5719.3</v>
      </c>
      <c r="NK8" s="17">
        <v>5718.7</v>
      </c>
      <c r="NL8" s="17">
        <f t="shared" ref="NL8:NL42" si="71">(NK8/NJ8)*100</f>
        <v>99.989509205672007</v>
      </c>
      <c r="NM8" s="17">
        <v>1321</v>
      </c>
      <c r="NN8" s="17">
        <v>1321</v>
      </c>
      <c r="NO8" s="26">
        <v>1321</v>
      </c>
      <c r="NP8" s="17">
        <v>1321</v>
      </c>
      <c r="NQ8" s="17">
        <f t="shared" si="38"/>
        <v>100</v>
      </c>
      <c r="NR8" s="47">
        <f t="shared" si="39"/>
        <v>2935.5</v>
      </c>
      <c r="NS8" s="47">
        <f t="shared" si="40"/>
        <v>7137.4</v>
      </c>
      <c r="NT8" s="47">
        <f t="shared" si="41"/>
        <v>17603.8</v>
      </c>
      <c r="NU8" s="47">
        <f t="shared" si="42"/>
        <v>17459.900000000001</v>
      </c>
      <c r="NV8" s="52">
        <f t="shared" si="43"/>
        <v>99.182562855747065</v>
      </c>
      <c r="NW8" s="24">
        <v>0</v>
      </c>
      <c r="NX8" s="24">
        <v>4736.1000000000004</v>
      </c>
      <c r="NY8" s="24">
        <v>4736.1000000000004</v>
      </c>
      <c r="NZ8" s="24">
        <v>4609.1000000000004</v>
      </c>
      <c r="OA8" s="24">
        <f t="shared" ref="OA8:OA42" si="72">(NZ8/NY8)*100</f>
        <v>97.31846878233145</v>
      </c>
      <c r="OB8" s="24">
        <v>0</v>
      </c>
      <c r="OC8" s="24">
        <v>0</v>
      </c>
      <c r="OD8" s="24">
        <v>0</v>
      </c>
      <c r="OE8" s="24">
        <v>0</v>
      </c>
      <c r="OF8" s="24" t="s">
        <v>55</v>
      </c>
      <c r="OG8" s="24">
        <v>0</v>
      </c>
      <c r="OH8" s="24">
        <v>0</v>
      </c>
      <c r="OI8" s="24">
        <v>6845</v>
      </c>
      <c r="OJ8" s="24">
        <v>6845</v>
      </c>
      <c r="OK8" s="24">
        <f t="shared" ref="OK8:OK42" si="73">(OJ8/OI8)*100</f>
        <v>100</v>
      </c>
      <c r="OL8" s="24">
        <v>0</v>
      </c>
      <c r="OM8" s="24">
        <v>0</v>
      </c>
      <c r="ON8" s="24">
        <v>3512.4</v>
      </c>
      <c r="OO8" s="24">
        <v>3512.4</v>
      </c>
      <c r="OP8" s="24">
        <f t="shared" ref="OP8:OP37" si="74">(OO8/ON8)*100</f>
        <v>100</v>
      </c>
      <c r="OQ8" s="24">
        <v>0</v>
      </c>
      <c r="OR8" s="24">
        <v>0</v>
      </c>
      <c r="OS8" s="24">
        <v>0</v>
      </c>
      <c r="OT8" s="24">
        <v>0</v>
      </c>
      <c r="OU8" s="24" t="s">
        <v>55</v>
      </c>
      <c r="OV8" s="24">
        <v>0</v>
      </c>
      <c r="OW8" s="24">
        <v>631.4</v>
      </c>
      <c r="OX8" s="24">
        <v>631.4</v>
      </c>
      <c r="OY8" s="24">
        <v>614.5</v>
      </c>
      <c r="OZ8" s="24">
        <f t="shared" si="44"/>
        <v>97.323408299018055</v>
      </c>
      <c r="PA8" s="24">
        <v>0</v>
      </c>
      <c r="PB8" s="24">
        <v>0</v>
      </c>
      <c r="PC8" s="24">
        <v>109</v>
      </c>
      <c r="PD8" s="24">
        <v>109</v>
      </c>
      <c r="PE8" s="24">
        <f t="shared" si="45"/>
        <v>100</v>
      </c>
      <c r="PF8" s="24">
        <v>0</v>
      </c>
      <c r="PG8" s="24">
        <v>0</v>
      </c>
      <c r="PH8" s="24">
        <v>0</v>
      </c>
      <c r="PI8" s="24">
        <v>0</v>
      </c>
      <c r="PJ8" s="24" t="s">
        <v>55</v>
      </c>
      <c r="PK8" s="24">
        <v>0</v>
      </c>
      <c r="PL8" s="24">
        <v>0</v>
      </c>
      <c r="PM8" s="32">
        <v>0</v>
      </c>
      <c r="PN8" s="17">
        <v>0</v>
      </c>
      <c r="PO8" s="17" t="s">
        <v>55</v>
      </c>
      <c r="PP8" s="17">
        <v>0</v>
      </c>
      <c r="PQ8" s="17">
        <v>0</v>
      </c>
      <c r="PR8" s="30">
        <v>0</v>
      </c>
      <c r="PS8" s="30">
        <v>0</v>
      </c>
      <c r="PT8" s="30" t="s">
        <v>55</v>
      </c>
      <c r="PU8" s="30">
        <v>2935.5</v>
      </c>
      <c r="PV8" s="30">
        <v>0</v>
      </c>
      <c r="PW8" s="17">
        <v>0</v>
      </c>
      <c r="PX8" s="17">
        <v>0</v>
      </c>
      <c r="PY8" s="18" t="s">
        <v>55</v>
      </c>
      <c r="PZ8" s="18">
        <v>0</v>
      </c>
      <c r="QA8" s="18">
        <v>0</v>
      </c>
      <c r="QB8" s="17">
        <v>0</v>
      </c>
      <c r="QC8" s="17">
        <v>0</v>
      </c>
      <c r="QD8" s="17" t="s">
        <v>55</v>
      </c>
      <c r="QE8" s="17">
        <v>0</v>
      </c>
      <c r="QF8" s="17">
        <v>0</v>
      </c>
      <c r="QG8" s="17">
        <v>0</v>
      </c>
      <c r="QH8" s="17">
        <v>0</v>
      </c>
      <c r="QI8" s="18" t="s">
        <v>55</v>
      </c>
      <c r="QJ8" s="18">
        <v>0</v>
      </c>
      <c r="QK8" s="18">
        <v>0</v>
      </c>
      <c r="QL8" s="17">
        <v>0</v>
      </c>
      <c r="QM8" s="17">
        <v>0</v>
      </c>
      <c r="QN8" s="18" t="s">
        <v>55</v>
      </c>
      <c r="QO8" s="18">
        <v>0</v>
      </c>
      <c r="QP8" s="18">
        <v>0</v>
      </c>
      <c r="QQ8" s="17">
        <v>0</v>
      </c>
      <c r="QR8" s="17">
        <v>0</v>
      </c>
      <c r="QS8" s="18" t="s">
        <v>55</v>
      </c>
      <c r="QT8" s="18">
        <v>0</v>
      </c>
      <c r="QU8" s="18">
        <v>0</v>
      </c>
      <c r="QV8" s="17">
        <v>0</v>
      </c>
      <c r="QW8" s="17">
        <v>0</v>
      </c>
      <c r="QX8" s="18" t="s">
        <v>55</v>
      </c>
      <c r="QY8" s="18">
        <v>0</v>
      </c>
      <c r="QZ8" s="18">
        <v>0</v>
      </c>
      <c r="RA8" s="17">
        <v>0</v>
      </c>
      <c r="RB8" s="17">
        <v>0</v>
      </c>
      <c r="RC8" s="18" t="s">
        <v>55</v>
      </c>
      <c r="RD8" s="18">
        <v>0</v>
      </c>
      <c r="RE8" s="18">
        <v>0</v>
      </c>
      <c r="RF8" s="17">
        <v>0</v>
      </c>
      <c r="RG8" s="17">
        <v>0</v>
      </c>
      <c r="RH8" s="18" t="s">
        <v>55</v>
      </c>
      <c r="RI8" s="18">
        <v>0</v>
      </c>
      <c r="RJ8" s="18">
        <v>0</v>
      </c>
      <c r="RK8" s="17">
        <v>0</v>
      </c>
      <c r="RL8" s="17">
        <v>0</v>
      </c>
      <c r="RM8" s="18" t="s">
        <v>55</v>
      </c>
      <c r="RN8" s="18">
        <v>0</v>
      </c>
      <c r="RO8" s="18">
        <v>0</v>
      </c>
      <c r="RP8" s="17">
        <v>0</v>
      </c>
      <c r="RQ8" s="17">
        <v>0</v>
      </c>
      <c r="RR8" s="17" t="s">
        <v>55</v>
      </c>
      <c r="RS8" s="17">
        <v>0</v>
      </c>
      <c r="RT8" s="17">
        <v>0</v>
      </c>
      <c r="RU8" s="17">
        <v>0</v>
      </c>
      <c r="RV8" s="17">
        <v>0</v>
      </c>
      <c r="RW8" s="18" t="s">
        <v>55</v>
      </c>
      <c r="RX8" s="18">
        <v>0</v>
      </c>
      <c r="RY8" s="18">
        <v>0</v>
      </c>
      <c r="RZ8" s="17">
        <v>0</v>
      </c>
      <c r="SA8" s="17">
        <v>0</v>
      </c>
      <c r="SB8" s="18" t="s">
        <v>55</v>
      </c>
      <c r="SC8" s="18">
        <v>0</v>
      </c>
      <c r="SD8" s="18">
        <v>0</v>
      </c>
      <c r="SE8" s="18">
        <v>0</v>
      </c>
      <c r="SF8" s="18">
        <v>0</v>
      </c>
      <c r="SG8" s="18" t="s">
        <v>55</v>
      </c>
      <c r="SH8" s="18">
        <v>0</v>
      </c>
      <c r="SI8" s="18">
        <v>1769.9</v>
      </c>
      <c r="SJ8" s="18">
        <v>1769.9</v>
      </c>
      <c r="SK8" s="18">
        <v>1769.9</v>
      </c>
      <c r="SL8" s="18">
        <f>(SK8/SJ8)*100</f>
        <v>100</v>
      </c>
      <c r="SM8" s="18">
        <v>0</v>
      </c>
      <c r="SN8" s="18">
        <v>0</v>
      </c>
      <c r="SO8" s="18">
        <v>0</v>
      </c>
      <c r="SP8" s="18">
        <v>0</v>
      </c>
      <c r="SQ8" s="18" t="s">
        <v>55</v>
      </c>
      <c r="SR8" s="18">
        <v>0</v>
      </c>
      <c r="SS8" s="18">
        <v>0</v>
      </c>
      <c r="ST8" s="18">
        <v>0</v>
      </c>
      <c r="SU8" s="18">
        <v>0</v>
      </c>
      <c r="SV8" s="18" t="s">
        <v>55</v>
      </c>
      <c r="SW8" s="18">
        <v>0</v>
      </c>
      <c r="SX8" s="18">
        <v>0</v>
      </c>
      <c r="SY8" s="18">
        <v>0</v>
      </c>
      <c r="SZ8" s="18">
        <v>0</v>
      </c>
      <c r="TA8" s="18" t="s">
        <v>55</v>
      </c>
      <c r="TB8" s="18">
        <v>0</v>
      </c>
      <c r="TC8" s="18">
        <v>0</v>
      </c>
      <c r="TD8" s="17">
        <v>0</v>
      </c>
      <c r="TE8" s="17">
        <v>0</v>
      </c>
      <c r="TF8" s="18" t="s">
        <v>55</v>
      </c>
      <c r="TG8" s="18">
        <v>0</v>
      </c>
      <c r="TH8" s="18">
        <v>0</v>
      </c>
      <c r="TI8" s="17">
        <v>0</v>
      </c>
      <c r="TJ8" s="17">
        <v>0</v>
      </c>
      <c r="TK8" s="18" t="s">
        <v>55</v>
      </c>
      <c r="TL8" s="18">
        <v>0</v>
      </c>
      <c r="TM8" s="18">
        <v>0</v>
      </c>
      <c r="TN8" s="17">
        <v>0</v>
      </c>
      <c r="TO8" s="17">
        <v>0</v>
      </c>
      <c r="TP8" s="18" t="s">
        <v>55</v>
      </c>
      <c r="TQ8" s="18">
        <v>0</v>
      </c>
      <c r="TR8" s="18">
        <v>0</v>
      </c>
      <c r="TS8" s="18">
        <v>0</v>
      </c>
      <c r="TT8" s="18">
        <v>0</v>
      </c>
      <c r="TU8" s="18" t="s">
        <v>55</v>
      </c>
      <c r="TV8" s="44">
        <f t="shared" si="48"/>
        <v>334920.39999999997</v>
      </c>
      <c r="TW8" s="44">
        <f t="shared" si="49"/>
        <v>356175.5</v>
      </c>
      <c r="TX8" s="44">
        <f t="shared" si="50"/>
        <v>371240.39999999997</v>
      </c>
      <c r="TY8" s="44">
        <f t="shared" si="51"/>
        <v>370091.5</v>
      </c>
      <c r="TZ8" s="45">
        <f t="shared" si="22"/>
        <v>99.69052398391986</v>
      </c>
      <c r="UA8" s="7"/>
      <c r="UB8" s="7"/>
      <c r="UD8" s="9"/>
    </row>
    <row r="9" spans="1:550" ht="12" customHeight="1" x14ac:dyDescent="0.2">
      <c r="A9" s="20" t="s">
        <v>8</v>
      </c>
      <c r="B9" s="47">
        <f t="shared" si="23"/>
        <v>70391</v>
      </c>
      <c r="C9" s="47">
        <f t="shared" si="23"/>
        <v>115042.3</v>
      </c>
      <c r="D9" s="44">
        <f t="shared" si="52"/>
        <v>115492.3</v>
      </c>
      <c r="E9" s="44">
        <f t="shared" si="53"/>
        <v>115492.3</v>
      </c>
      <c r="F9" s="45">
        <f t="shared" si="54"/>
        <v>100</v>
      </c>
      <c r="G9" s="17">
        <v>70391</v>
      </c>
      <c r="H9" s="17">
        <v>70391</v>
      </c>
      <c r="I9" s="30">
        <v>70391</v>
      </c>
      <c r="J9" s="17">
        <v>70391</v>
      </c>
      <c r="K9" s="17">
        <f t="shared" si="55"/>
        <v>100</v>
      </c>
      <c r="L9" s="17">
        <v>0</v>
      </c>
      <c r="M9" s="17">
        <v>9243.5</v>
      </c>
      <c r="N9" s="30">
        <v>9243.5</v>
      </c>
      <c r="O9" s="17">
        <v>9243.5</v>
      </c>
      <c r="P9" s="17">
        <f t="shared" si="56"/>
        <v>100</v>
      </c>
      <c r="Q9" s="17">
        <v>0</v>
      </c>
      <c r="R9" s="17">
        <v>0</v>
      </c>
      <c r="S9" s="17">
        <v>0</v>
      </c>
      <c r="T9" s="17">
        <v>0</v>
      </c>
      <c r="U9" s="17" t="s">
        <v>55</v>
      </c>
      <c r="V9" s="17">
        <v>0</v>
      </c>
      <c r="W9" s="17">
        <v>35407.800000000003</v>
      </c>
      <c r="X9" s="17">
        <v>35407.800000000003</v>
      </c>
      <c r="Y9" s="17">
        <v>35407.800000000003</v>
      </c>
      <c r="Z9" s="18">
        <f t="shared" si="24"/>
        <v>100</v>
      </c>
      <c r="AA9" s="18">
        <v>0</v>
      </c>
      <c r="AB9" s="18">
        <v>0</v>
      </c>
      <c r="AC9" s="17">
        <v>450</v>
      </c>
      <c r="AD9" s="17">
        <v>450</v>
      </c>
      <c r="AE9" s="18">
        <f t="shared" si="25"/>
        <v>100</v>
      </c>
      <c r="AF9" s="44">
        <f t="shared" si="57"/>
        <v>72667.3</v>
      </c>
      <c r="AG9" s="44">
        <f t="shared" si="58"/>
        <v>167678.20000000001</v>
      </c>
      <c r="AH9" s="44">
        <f t="shared" si="59"/>
        <v>169204.9</v>
      </c>
      <c r="AI9" s="44">
        <f t="shared" si="60"/>
        <v>114574.55</v>
      </c>
      <c r="AJ9" s="45">
        <f t="shared" si="27"/>
        <v>67.71349411275915</v>
      </c>
      <c r="AK9" s="17">
        <v>0</v>
      </c>
      <c r="AL9" s="17">
        <v>30168.1</v>
      </c>
      <c r="AM9" s="17">
        <v>30168.1</v>
      </c>
      <c r="AN9" s="17">
        <v>19419.45</v>
      </c>
      <c r="AO9" s="17">
        <f t="shared" si="61"/>
        <v>64.370808900792568</v>
      </c>
      <c r="AP9" s="17">
        <v>0</v>
      </c>
      <c r="AQ9" s="17">
        <v>0</v>
      </c>
      <c r="AR9" s="30">
        <v>0</v>
      </c>
      <c r="AS9" s="17">
        <v>0</v>
      </c>
      <c r="AT9" s="17" t="s">
        <v>55</v>
      </c>
      <c r="AU9" s="17">
        <v>0</v>
      </c>
      <c r="AV9" s="17">
        <v>0</v>
      </c>
      <c r="AW9" s="17">
        <v>0</v>
      </c>
      <c r="AX9" s="17">
        <v>0</v>
      </c>
      <c r="AY9" s="17" t="s">
        <v>55</v>
      </c>
      <c r="AZ9" s="17">
        <v>4709.3</v>
      </c>
      <c r="BA9" s="17">
        <v>4709.3</v>
      </c>
      <c r="BB9" s="30">
        <v>4709.3</v>
      </c>
      <c r="BC9" s="17">
        <v>4709.3</v>
      </c>
      <c r="BD9" s="17">
        <f t="shared" si="1"/>
        <v>100</v>
      </c>
      <c r="BE9" s="17">
        <v>0</v>
      </c>
      <c r="BF9" s="17">
        <v>0</v>
      </c>
      <c r="BG9" s="30">
        <v>0</v>
      </c>
      <c r="BH9" s="17">
        <f>BG9</f>
        <v>0</v>
      </c>
      <c r="BI9" s="17" t="s">
        <v>55</v>
      </c>
      <c r="BJ9" s="17">
        <v>0</v>
      </c>
      <c r="BK9" s="17">
        <v>0</v>
      </c>
      <c r="BL9" s="30">
        <v>0</v>
      </c>
      <c r="BM9" s="17">
        <v>0</v>
      </c>
      <c r="BN9" s="17" t="s">
        <v>55</v>
      </c>
      <c r="BO9" s="17">
        <v>0</v>
      </c>
      <c r="BP9" s="17">
        <v>0</v>
      </c>
      <c r="BQ9" s="30">
        <v>0</v>
      </c>
      <c r="BR9" s="30">
        <v>0</v>
      </c>
      <c r="BS9" s="17" t="s">
        <v>55</v>
      </c>
      <c r="BT9" s="17">
        <v>1414.8</v>
      </c>
      <c r="BU9" s="17">
        <v>2172</v>
      </c>
      <c r="BV9" s="30">
        <v>2172</v>
      </c>
      <c r="BW9" s="30">
        <v>2172</v>
      </c>
      <c r="BX9" s="17">
        <f t="shared" si="62"/>
        <v>100</v>
      </c>
      <c r="BY9" s="17">
        <v>0</v>
      </c>
      <c r="BZ9" s="17">
        <v>0</v>
      </c>
      <c r="CA9" s="17">
        <v>0</v>
      </c>
      <c r="CB9" s="17">
        <v>0</v>
      </c>
      <c r="CC9" s="17" t="s">
        <v>55</v>
      </c>
      <c r="CD9" s="17">
        <v>0</v>
      </c>
      <c r="CE9" s="17">
        <v>0</v>
      </c>
      <c r="CF9" s="17">
        <v>0</v>
      </c>
      <c r="CG9" s="17">
        <v>0</v>
      </c>
      <c r="CH9" s="17" t="s">
        <v>55</v>
      </c>
      <c r="CI9" s="17">
        <v>3120.7</v>
      </c>
      <c r="CJ9" s="17">
        <v>3120.7</v>
      </c>
      <c r="CK9" s="17">
        <v>3120.8</v>
      </c>
      <c r="CL9" s="17">
        <v>3120.8</v>
      </c>
      <c r="CM9" s="17">
        <f t="shared" ref="CM9:CM37" si="75">(CL9/CK9)*100</f>
        <v>100</v>
      </c>
      <c r="CN9" s="17">
        <v>0</v>
      </c>
      <c r="CO9" s="17">
        <v>2216.1</v>
      </c>
      <c r="CP9" s="17">
        <v>2216.1</v>
      </c>
      <c r="CQ9" s="17">
        <v>2041.5</v>
      </c>
      <c r="CR9" s="17">
        <f t="shared" si="28"/>
        <v>92.121294165425752</v>
      </c>
      <c r="CS9" s="17">
        <v>0</v>
      </c>
      <c r="CT9" s="17">
        <v>0</v>
      </c>
      <c r="CU9" s="17">
        <v>0</v>
      </c>
      <c r="CV9" s="17">
        <v>0</v>
      </c>
      <c r="CW9" s="17" t="s">
        <v>55</v>
      </c>
      <c r="CX9" s="17">
        <v>0</v>
      </c>
      <c r="CY9" s="17">
        <v>0</v>
      </c>
      <c r="CZ9" s="30">
        <v>0</v>
      </c>
      <c r="DA9" s="30">
        <v>0</v>
      </c>
      <c r="DB9" s="17" t="s">
        <v>55</v>
      </c>
      <c r="DC9" s="17">
        <v>134.19999999999999</v>
      </c>
      <c r="DD9" s="17">
        <v>134.19999999999999</v>
      </c>
      <c r="DE9" s="30">
        <v>134.19999999999999</v>
      </c>
      <c r="DF9" s="17">
        <v>134.19999999999999</v>
      </c>
      <c r="DG9" s="17">
        <f t="shared" si="29"/>
        <v>100</v>
      </c>
      <c r="DH9" s="17">
        <v>200</v>
      </c>
      <c r="DI9" s="17">
        <v>200</v>
      </c>
      <c r="DJ9" s="30">
        <v>200</v>
      </c>
      <c r="DK9" s="17">
        <v>200</v>
      </c>
      <c r="DL9" s="17">
        <f>DK9/DJ9%</f>
        <v>100</v>
      </c>
      <c r="DM9" s="17">
        <v>0</v>
      </c>
      <c r="DN9" s="17">
        <v>0</v>
      </c>
      <c r="DO9" s="30">
        <v>0</v>
      </c>
      <c r="DP9" s="30">
        <v>0</v>
      </c>
      <c r="DQ9" s="17" t="s">
        <v>55</v>
      </c>
      <c r="DR9" s="17">
        <v>0</v>
      </c>
      <c r="DS9" s="17">
        <v>0</v>
      </c>
      <c r="DT9" s="30">
        <v>0</v>
      </c>
      <c r="DU9" s="17">
        <v>0</v>
      </c>
      <c r="DV9" s="17" t="s">
        <v>55</v>
      </c>
      <c r="DW9" s="17">
        <v>0</v>
      </c>
      <c r="DX9" s="17">
        <v>0</v>
      </c>
      <c r="DY9" s="30">
        <v>0</v>
      </c>
      <c r="DZ9" s="30">
        <v>0</v>
      </c>
      <c r="EA9" s="17" t="s">
        <v>55</v>
      </c>
      <c r="EB9" s="17">
        <v>0</v>
      </c>
      <c r="EC9" s="17">
        <v>0</v>
      </c>
      <c r="ED9" s="30">
        <v>0</v>
      </c>
      <c r="EE9" s="30">
        <v>0</v>
      </c>
      <c r="EF9" s="17" t="s">
        <v>55</v>
      </c>
      <c r="EG9" s="17">
        <v>0</v>
      </c>
      <c r="EH9" s="17">
        <v>0</v>
      </c>
      <c r="EI9" s="30">
        <v>0</v>
      </c>
      <c r="EJ9" s="17">
        <v>0</v>
      </c>
      <c r="EK9" s="17" t="s">
        <v>55</v>
      </c>
      <c r="EL9" s="17">
        <v>0</v>
      </c>
      <c r="EM9" s="17">
        <v>2738.9</v>
      </c>
      <c r="EN9" s="17">
        <v>2738.9</v>
      </c>
      <c r="EO9" s="17">
        <v>2738.9</v>
      </c>
      <c r="EP9" s="17">
        <f t="shared" ref="EP9:EP37" si="76">(EO9/EN9)*100</f>
        <v>100</v>
      </c>
      <c r="EQ9" s="17">
        <v>0</v>
      </c>
      <c r="ER9" s="17">
        <v>0</v>
      </c>
      <c r="ES9" s="17">
        <v>0</v>
      </c>
      <c r="ET9" s="17">
        <v>0</v>
      </c>
      <c r="EU9" s="17" t="s">
        <v>55</v>
      </c>
      <c r="EV9" s="17">
        <v>0</v>
      </c>
      <c r="EW9" s="17">
        <v>0</v>
      </c>
      <c r="EX9" s="30">
        <v>0</v>
      </c>
      <c r="EY9" s="30">
        <v>0</v>
      </c>
      <c r="EZ9" s="24" t="s">
        <v>55</v>
      </c>
      <c r="FA9" s="24">
        <v>0</v>
      </c>
      <c r="FB9" s="24">
        <v>0</v>
      </c>
      <c r="FC9" s="30">
        <v>0</v>
      </c>
      <c r="FD9" s="30">
        <v>0</v>
      </c>
      <c r="FE9" s="24" t="s">
        <v>55</v>
      </c>
      <c r="FF9" s="24">
        <v>0</v>
      </c>
      <c r="FG9" s="24">
        <v>0</v>
      </c>
      <c r="FH9" s="24">
        <v>0</v>
      </c>
      <c r="FI9" s="24">
        <v>0</v>
      </c>
      <c r="FJ9" s="24" t="s">
        <v>55</v>
      </c>
      <c r="FK9" s="24">
        <v>1554.8</v>
      </c>
      <c r="FL9" s="24">
        <v>1554.8</v>
      </c>
      <c r="FM9" s="30">
        <v>1554.8</v>
      </c>
      <c r="FN9" s="30">
        <v>1554.8</v>
      </c>
      <c r="FO9" s="24">
        <f t="shared" si="30"/>
        <v>100</v>
      </c>
      <c r="FP9" s="24">
        <v>0</v>
      </c>
      <c r="FQ9" s="24">
        <v>0</v>
      </c>
      <c r="FR9" s="30">
        <v>0</v>
      </c>
      <c r="FS9" s="24">
        <v>0</v>
      </c>
      <c r="FT9" s="24" t="s">
        <v>55</v>
      </c>
      <c r="FU9" s="24">
        <v>0</v>
      </c>
      <c r="FV9" s="24">
        <v>0</v>
      </c>
      <c r="FW9" s="24">
        <v>0</v>
      </c>
      <c r="FX9" s="24">
        <v>0</v>
      </c>
      <c r="FY9" s="24" t="s">
        <v>55</v>
      </c>
      <c r="FZ9" s="24">
        <v>0</v>
      </c>
      <c r="GA9" s="24">
        <v>3607.8</v>
      </c>
      <c r="GB9" s="24">
        <v>3607.8</v>
      </c>
      <c r="GC9" s="24">
        <v>3607.8</v>
      </c>
      <c r="GD9" s="24">
        <f t="shared" si="31"/>
        <v>100</v>
      </c>
      <c r="GE9" s="24">
        <v>0</v>
      </c>
      <c r="GF9" s="24">
        <v>0</v>
      </c>
      <c r="GG9" s="24">
        <v>0</v>
      </c>
      <c r="GH9" s="24">
        <v>0</v>
      </c>
      <c r="GI9" s="24" t="s">
        <v>55</v>
      </c>
      <c r="GJ9" s="24">
        <v>0</v>
      </c>
      <c r="GK9" s="24">
        <v>48906.1</v>
      </c>
      <c r="GL9" s="24">
        <v>48906.1</v>
      </c>
      <c r="GM9" s="24">
        <v>5199</v>
      </c>
      <c r="GN9" s="24">
        <f>GM9/GL9%</f>
        <v>10.63057573595114</v>
      </c>
      <c r="GO9" s="24">
        <v>57816</v>
      </c>
      <c r="GP9" s="24">
        <v>57816</v>
      </c>
      <c r="GQ9" s="24">
        <v>57816</v>
      </c>
      <c r="GR9" s="24">
        <v>57816</v>
      </c>
      <c r="GS9" s="25">
        <f>(GR9/GQ9)*100</f>
        <v>100</v>
      </c>
      <c r="GT9" s="25">
        <v>0</v>
      </c>
      <c r="GU9" s="25">
        <v>0</v>
      </c>
      <c r="GV9" s="24">
        <v>0</v>
      </c>
      <c r="GW9" s="24">
        <v>0</v>
      </c>
      <c r="GX9" s="24" t="s">
        <v>55</v>
      </c>
      <c r="GY9" s="24">
        <v>3717.5</v>
      </c>
      <c r="GZ9" s="24">
        <v>10334.200000000001</v>
      </c>
      <c r="HA9" s="24">
        <v>11860.8</v>
      </c>
      <c r="HB9" s="24">
        <v>11860.8</v>
      </c>
      <c r="HC9" s="24">
        <f t="shared" si="33"/>
        <v>100</v>
      </c>
      <c r="HD9" s="24">
        <v>0</v>
      </c>
      <c r="HE9" s="24">
        <v>0</v>
      </c>
      <c r="HF9" s="24">
        <v>0</v>
      </c>
      <c r="HG9" s="24">
        <v>0</v>
      </c>
      <c r="HH9" s="24" t="s">
        <v>55</v>
      </c>
      <c r="HI9" s="24">
        <v>0</v>
      </c>
      <c r="HJ9" s="24">
        <v>0</v>
      </c>
      <c r="HK9" s="24">
        <v>0</v>
      </c>
      <c r="HL9" s="24">
        <v>0</v>
      </c>
      <c r="HM9" s="24" t="s">
        <v>55</v>
      </c>
      <c r="HN9" s="24">
        <v>0</v>
      </c>
      <c r="HO9" s="24">
        <v>0</v>
      </c>
      <c r="HP9" s="24">
        <v>0</v>
      </c>
      <c r="HQ9" s="24">
        <v>0</v>
      </c>
      <c r="HR9" s="24" t="s">
        <v>55</v>
      </c>
      <c r="HS9" s="24">
        <v>0</v>
      </c>
      <c r="HT9" s="24">
        <v>0</v>
      </c>
      <c r="HU9" s="24">
        <v>0</v>
      </c>
      <c r="HV9" s="24">
        <v>0</v>
      </c>
      <c r="HW9" s="24" t="s">
        <v>55</v>
      </c>
      <c r="HX9" s="24">
        <v>0</v>
      </c>
      <c r="HY9" s="24">
        <v>0</v>
      </c>
      <c r="HZ9" s="24">
        <v>0</v>
      </c>
      <c r="IA9" s="24">
        <v>0</v>
      </c>
      <c r="IB9" s="24" t="s">
        <v>55</v>
      </c>
      <c r="IC9" s="24">
        <v>0</v>
      </c>
      <c r="ID9" s="24">
        <v>0</v>
      </c>
      <c r="IE9" s="24">
        <v>0</v>
      </c>
      <c r="IF9" s="24">
        <v>0</v>
      </c>
      <c r="IG9" s="24" t="s">
        <v>55</v>
      </c>
      <c r="IH9" s="24">
        <v>0</v>
      </c>
      <c r="II9" s="24">
        <v>0</v>
      </c>
      <c r="IJ9" s="30">
        <v>0</v>
      </c>
      <c r="IK9" s="17">
        <v>0</v>
      </c>
      <c r="IL9" s="25" t="s">
        <v>55</v>
      </c>
      <c r="IM9" s="15">
        <f t="shared" si="65"/>
        <v>134658.59999999998</v>
      </c>
      <c r="IN9" s="15">
        <f t="shared" si="66"/>
        <v>152849.39999999997</v>
      </c>
      <c r="IO9" s="15">
        <f t="shared" si="67"/>
        <v>157582.29999999996</v>
      </c>
      <c r="IP9" s="15">
        <f t="shared" si="68"/>
        <v>157475.79999999996</v>
      </c>
      <c r="IQ9" s="13">
        <f t="shared" si="69"/>
        <v>99.932416267563042</v>
      </c>
      <c r="IR9" s="17">
        <v>765.3</v>
      </c>
      <c r="IS9" s="17">
        <v>435.3</v>
      </c>
      <c r="IT9" s="26">
        <v>435.3</v>
      </c>
      <c r="IU9" s="26">
        <v>435.3</v>
      </c>
      <c r="IV9" s="17">
        <f t="shared" si="4"/>
        <v>100.00000000000001</v>
      </c>
      <c r="IW9" s="17">
        <v>0</v>
      </c>
      <c r="IX9" s="17">
        <v>0</v>
      </c>
      <c r="IY9" s="26">
        <v>0</v>
      </c>
      <c r="IZ9" s="17">
        <v>0</v>
      </c>
      <c r="JA9" s="17" t="s">
        <v>55</v>
      </c>
      <c r="JB9" s="17">
        <v>0</v>
      </c>
      <c r="JC9" s="17">
        <v>0</v>
      </c>
      <c r="JD9" s="26">
        <v>0</v>
      </c>
      <c r="JE9" s="17">
        <v>0</v>
      </c>
      <c r="JF9" s="17" t="s">
        <v>55</v>
      </c>
      <c r="JG9" s="17">
        <v>22095.9</v>
      </c>
      <c r="JH9" s="17">
        <v>21739.7</v>
      </c>
      <c r="JI9" s="26">
        <v>23381.5</v>
      </c>
      <c r="JJ9" s="17">
        <v>23381.5</v>
      </c>
      <c r="JK9" s="17">
        <f t="shared" si="35"/>
        <v>100</v>
      </c>
      <c r="JL9" s="17">
        <v>95472.9</v>
      </c>
      <c r="JM9" s="17">
        <v>118835</v>
      </c>
      <c r="JN9" s="24">
        <v>121926.1</v>
      </c>
      <c r="JO9" s="24">
        <v>121926.1</v>
      </c>
      <c r="JP9" s="25">
        <f t="shared" si="36"/>
        <v>100</v>
      </c>
      <c r="JQ9" s="25">
        <v>7059.2</v>
      </c>
      <c r="JR9" s="25">
        <v>3536.3</v>
      </c>
      <c r="JS9" s="26">
        <v>3536.3</v>
      </c>
      <c r="JT9" s="24">
        <v>3536.3</v>
      </c>
      <c r="JU9" s="24">
        <f t="shared" si="37"/>
        <v>100</v>
      </c>
      <c r="JV9" s="24">
        <v>1313.8</v>
      </c>
      <c r="JW9" s="24">
        <v>1001.3</v>
      </c>
      <c r="JX9" s="26">
        <v>1001.3</v>
      </c>
      <c r="JY9" s="17">
        <v>1001.3</v>
      </c>
      <c r="JZ9" s="17">
        <f t="shared" si="7"/>
        <v>100</v>
      </c>
      <c r="KA9" s="17">
        <v>0</v>
      </c>
      <c r="KB9" s="17">
        <v>0</v>
      </c>
      <c r="KC9" s="26">
        <v>0</v>
      </c>
      <c r="KD9" s="17">
        <v>0</v>
      </c>
      <c r="KE9" s="17" t="s">
        <v>55</v>
      </c>
      <c r="KF9" s="17">
        <v>0</v>
      </c>
      <c r="KG9" s="17">
        <v>0</v>
      </c>
      <c r="KH9" s="26">
        <v>0</v>
      </c>
      <c r="KI9" s="17">
        <v>0</v>
      </c>
      <c r="KJ9" s="17" t="s">
        <v>55</v>
      </c>
      <c r="KK9" s="17">
        <v>0</v>
      </c>
      <c r="KL9" s="17">
        <v>0</v>
      </c>
      <c r="KM9" s="26">
        <v>0</v>
      </c>
      <c r="KN9" s="17">
        <v>0</v>
      </c>
      <c r="KO9" s="17" t="s">
        <v>55</v>
      </c>
      <c r="KP9" s="17">
        <v>227.5</v>
      </c>
      <c r="KQ9" s="17">
        <v>227.5</v>
      </c>
      <c r="KR9" s="26">
        <v>227.5</v>
      </c>
      <c r="KS9" s="17">
        <v>227.5</v>
      </c>
      <c r="KT9" s="17">
        <f t="shared" si="9"/>
        <v>100</v>
      </c>
      <c r="KU9" s="17">
        <v>0.5</v>
      </c>
      <c r="KV9" s="17">
        <v>0.5</v>
      </c>
      <c r="KW9" s="26">
        <v>0.5</v>
      </c>
      <c r="KX9" s="17">
        <v>0.5</v>
      </c>
      <c r="KY9" s="17">
        <f t="shared" si="10"/>
        <v>100</v>
      </c>
      <c r="KZ9" s="17">
        <v>63.6</v>
      </c>
      <c r="LA9" s="17">
        <v>45.4</v>
      </c>
      <c r="LB9" s="26">
        <v>45.4</v>
      </c>
      <c r="LC9" s="17">
        <v>45.4</v>
      </c>
      <c r="LD9" s="17">
        <f t="shared" si="70"/>
        <v>100</v>
      </c>
      <c r="LE9" s="17">
        <v>0</v>
      </c>
      <c r="LF9" s="17">
        <v>0</v>
      </c>
      <c r="LG9" s="26">
        <v>0</v>
      </c>
      <c r="LH9" s="17">
        <v>0</v>
      </c>
      <c r="LI9" s="17" t="s">
        <v>55</v>
      </c>
      <c r="LJ9" s="17">
        <v>548.4</v>
      </c>
      <c r="LK9" s="17">
        <v>548.4</v>
      </c>
      <c r="LL9" s="26">
        <v>548.4</v>
      </c>
      <c r="LM9" s="17">
        <v>500.8</v>
      </c>
      <c r="LN9" s="17">
        <f t="shared" si="11"/>
        <v>91.320204230488699</v>
      </c>
      <c r="LO9" s="17">
        <v>198.4</v>
      </c>
      <c r="LP9" s="17">
        <v>198.4</v>
      </c>
      <c r="LQ9" s="26">
        <v>198.4</v>
      </c>
      <c r="LR9" s="17">
        <v>140.6</v>
      </c>
      <c r="LS9" s="17">
        <f t="shared" si="12"/>
        <v>70.866935483870961</v>
      </c>
      <c r="LT9" s="17">
        <v>0</v>
      </c>
      <c r="LU9" s="17">
        <v>0</v>
      </c>
      <c r="LV9" s="26">
        <v>0</v>
      </c>
      <c r="LW9" s="17">
        <v>0</v>
      </c>
      <c r="LX9" s="17" t="s">
        <v>55</v>
      </c>
      <c r="LY9" s="17">
        <v>0</v>
      </c>
      <c r="LZ9" s="17">
        <v>0</v>
      </c>
      <c r="MA9" s="31">
        <v>0</v>
      </c>
      <c r="MB9" s="17">
        <v>0</v>
      </c>
      <c r="MC9" s="17" t="s">
        <v>55</v>
      </c>
      <c r="MD9" s="17">
        <v>1622.3</v>
      </c>
      <c r="ME9" s="17">
        <v>1703.1</v>
      </c>
      <c r="MF9" s="31">
        <v>1703.1</v>
      </c>
      <c r="MG9" s="17">
        <v>1703.1</v>
      </c>
      <c r="MH9" s="17">
        <f t="shared" si="13"/>
        <v>100</v>
      </c>
      <c r="MI9" s="17">
        <v>0</v>
      </c>
      <c r="MJ9" s="17">
        <v>0</v>
      </c>
      <c r="MK9" s="26">
        <v>0</v>
      </c>
      <c r="ML9" s="26">
        <v>0</v>
      </c>
      <c r="MM9" s="17" t="s">
        <v>55</v>
      </c>
      <c r="MN9" s="17">
        <v>0</v>
      </c>
      <c r="MO9" s="17">
        <v>0</v>
      </c>
      <c r="MP9" s="26">
        <v>0</v>
      </c>
      <c r="MQ9" s="17">
        <v>0</v>
      </c>
      <c r="MR9" s="17" t="s">
        <v>55</v>
      </c>
      <c r="MS9" s="17">
        <v>371.9</v>
      </c>
      <c r="MT9" s="17">
        <v>45</v>
      </c>
      <c r="MU9" s="26">
        <v>45</v>
      </c>
      <c r="MV9" s="17">
        <v>45</v>
      </c>
      <c r="MW9" s="17">
        <f t="shared" si="15"/>
        <v>100</v>
      </c>
      <c r="MX9" s="17">
        <v>0</v>
      </c>
      <c r="MY9" s="17">
        <v>0</v>
      </c>
      <c r="MZ9" s="26">
        <v>0</v>
      </c>
      <c r="NA9" s="17">
        <v>0</v>
      </c>
      <c r="NB9" s="17" t="s">
        <v>55</v>
      </c>
      <c r="NC9" s="17">
        <v>113.4</v>
      </c>
      <c r="ND9" s="17">
        <v>0</v>
      </c>
      <c r="NE9" s="17">
        <v>0</v>
      </c>
      <c r="NF9" s="17">
        <v>0</v>
      </c>
      <c r="NG9" s="17" t="s">
        <v>55</v>
      </c>
      <c r="NH9" s="17">
        <v>3723.5</v>
      </c>
      <c r="NI9" s="17">
        <v>3451.5</v>
      </c>
      <c r="NJ9" s="26">
        <v>3451.5</v>
      </c>
      <c r="NK9" s="17">
        <v>3450.4</v>
      </c>
      <c r="NL9" s="17">
        <f t="shared" si="71"/>
        <v>99.968129798638273</v>
      </c>
      <c r="NM9" s="17">
        <v>1082</v>
      </c>
      <c r="NN9" s="17">
        <v>1082</v>
      </c>
      <c r="NO9" s="26">
        <v>1082</v>
      </c>
      <c r="NP9" s="17">
        <v>1082</v>
      </c>
      <c r="NQ9" s="17">
        <f t="shared" si="38"/>
        <v>100</v>
      </c>
      <c r="NR9" s="47">
        <f t="shared" si="39"/>
        <v>2401</v>
      </c>
      <c r="NS9" s="47">
        <f t="shared" si="40"/>
        <v>10330.299999999999</v>
      </c>
      <c r="NT9" s="47">
        <f t="shared" si="41"/>
        <v>14235.3</v>
      </c>
      <c r="NU9" s="47">
        <f t="shared" si="42"/>
        <v>13948.7</v>
      </c>
      <c r="NV9" s="52">
        <f t="shared" si="43"/>
        <v>97.986695046820245</v>
      </c>
      <c r="NW9" s="24">
        <v>0</v>
      </c>
      <c r="NX9" s="24">
        <v>4570</v>
      </c>
      <c r="NY9" s="24">
        <v>4570</v>
      </c>
      <c r="NZ9" s="24">
        <v>4317.2</v>
      </c>
      <c r="OA9" s="24">
        <f t="shared" si="72"/>
        <v>94.468271334792121</v>
      </c>
      <c r="OB9" s="24">
        <v>0</v>
      </c>
      <c r="OC9" s="24">
        <v>0</v>
      </c>
      <c r="OD9" s="24">
        <v>0</v>
      </c>
      <c r="OE9" s="24">
        <v>0</v>
      </c>
      <c r="OF9" s="24" t="s">
        <v>55</v>
      </c>
      <c r="OG9" s="24">
        <v>0</v>
      </c>
      <c r="OH9" s="24">
        <v>0</v>
      </c>
      <c r="OI9" s="24">
        <v>939.6</v>
      </c>
      <c r="OJ9" s="24">
        <v>939.6</v>
      </c>
      <c r="OK9" s="24">
        <f t="shared" si="73"/>
        <v>100</v>
      </c>
      <c r="OL9" s="24">
        <v>0</v>
      </c>
      <c r="OM9" s="24">
        <v>0</v>
      </c>
      <c r="ON9" s="24">
        <v>2831.4</v>
      </c>
      <c r="OO9" s="24">
        <v>2831.4</v>
      </c>
      <c r="OP9" s="24">
        <f t="shared" si="74"/>
        <v>100</v>
      </c>
      <c r="OQ9" s="24">
        <v>0</v>
      </c>
      <c r="OR9" s="24">
        <v>0</v>
      </c>
      <c r="OS9" s="24">
        <v>0</v>
      </c>
      <c r="OT9" s="24">
        <v>0</v>
      </c>
      <c r="OU9" s="24" t="s">
        <v>55</v>
      </c>
      <c r="OV9" s="24">
        <v>0</v>
      </c>
      <c r="OW9" s="24">
        <v>609.29999999999995</v>
      </c>
      <c r="OX9" s="24">
        <v>609.29999999999995</v>
      </c>
      <c r="OY9" s="24">
        <v>575.5</v>
      </c>
      <c r="OZ9" s="24">
        <f t="shared" si="44"/>
        <v>94.452650582635826</v>
      </c>
      <c r="PA9" s="24">
        <v>0</v>
      </c>
      <c r="PB9" s="24">
        <v>0</v>
      </c>
      <c r="PC9" s="24">
        <v>134</v>
      </c>
      <c r="PD9" s="24">
        <v>134</v>
      </c>
      <c r="PE9" s="24">
        <f t="shared" si="45"/>
        <v>100</v>
      </c>
      <c r="PF9" s="24">
        <v>0</v>
      </c>
      <c r="PG9" s="24">
        <v>0</v>
      </c>
      <c r="PH9" s="24">
        <v>0</v>
      </c>
      <c r="PI9" s="24">
        <v>0</v>
      </c>
      <c r="PJ9" s="24" t="s">
        <v>55</v>
      </c>
      <c r="PK9" s="24">
        <v>0</v>
      </c>
      <c r="PL9" s="24">
        <v>0</v>
      </c>
      <c r="PM9" s="30">
        <v>0</v>
      </c>
      <c r="PN9" s="17">
        <v>0</v>
      </c>
      <c r="PO9" s="17" t="s">
        <v>55</v>
      </c>
      <c r="PP9" s="17">
        <v>0</v>
      </c>
      <c r="PQ9" s="17">
        <v>0</v>
      </c>
      <c r="PR9" s="30">
        <v>0</v>
      </c>
      <c r="PS9" s="30">
        <v>0</v>
      </c>
      <c r="PT9" s="30" t="s">
        <v>55</v>
      </c>
      <c r="PU9" s="30">
        <v>2401</v>
      </c>
      <c r="PV9" s="30">
        <v>2401</v>
      </c>
      <c r="PW9" s="17">
        <v>2401</v>
      </c>
      <c r="PX9" s="17">
        <v>2401</v>
      </c>
      <c r="PY9" s="18">
        <f t="shared" si="46"/>
        <v>100</v>
      </c>
      <c r="PZ9" s="18">
        <v>0</v>
      </c>
      <c r="QA9" s="18">
        <v>0</v>
      </c>
      <c r="QB9" s="17">
        <v>0</v>
      </c>
      <c r="QC9" s="17">
        <v>0</v>
      </c>
      <c r="QD9" s="17" t="s">
        <v>55</v>
      </c>
      <c r="QE9" s="17">
        <v>0</v>
      </c>
      <c r="QF9" s="17">
        <v>0</v>
      </c>
      <c r="QG9" s="17">
        <v>0</v>
      </c>
      <c r="QH9" s="17">
        <v>0</v>
      </c>
      <c r="QI9" s="18" t="s">
        <v>55</v>
      </c>
      <c r="QJ9" s="18">
        <v>0</v>
      </c>
      <c r="QK9" s="18">
        <v>0</v>
      </c>
      <c r="QL9" s="17">
        <v>0</v>
      </c>
      <c r="QM9" s="17">
        <v>0</v>
      </c>
      <c r="QN9" s="18" t="s">
        <v>55</v>
      </c>
      <c r="QO9" s="18">
        <v>0</v>
      </c>
      <c r="QP9" s="18">
        <v>2673</v>
      </c>
      <c r="QQ9" s="17">
        <v>2673</v>
      </c>
      <c r="QR9" s="17">
        <v>2673</v>
      </c>
      <c r="QS9" s="18">
        <f t="shared" si="47"/>
        <v>100</v>
      </c>
      <c r="QT9" s="18">
        <v>0</v>
      </c>
      <c r="QU9" s="18">
        <v>0</v>
      </c>
      <c r="QV9" s="17">
        <v>0</v>
      </c>
      <c r="QW9" s="17">
        <v>0</v>
      </c>
      <c r="QX9" s="18" t="s">
        <v>55</v>
      </c>
      <c r="QY9" s="18">
        <v>0</v>
      </c>
      <c r="QZ9" s="18">
        <v>0</v>
      </c>
      <c r="RA9" s="17">
        <v>0</v>
      </c>
      <c r="RB9" s="17">
        <v>0</v>
      </c>
      <c r="RC9" s="18" t="s">
        <v>55</v>
      </c>
      <c r="RD9" s="18">
        <v>0</v>
      </c>
      <c r="RE9" s="18">
        <v>0</v>
      </c>
      <c r="RF9" s="17">
        <v>0</v>
      </c>
      <c r="RG9" s="17">
        <v>0</v>
      </c>
      <c r="RH9" s="18" t="s">
        <v>55</v>
      </c>
      <c r="RI9" s="18">
        <v>0</v>
      </c>
      <c r="RJ9" s="18">
        <v>0</v>
      </c>
      <c r="RK9" s="17">
        <v>0</v>
      </c>
      <c r="RL9" s="17">
        <v>0</v>
      </c>
      <c r="RM9" s="18" t="s">
        <v>55</v>
      </c>
      <c r="RN9" s="18">
        <v>0</v>
      </c>
      <c r="RO9" s="18">
        <v>0</v>
      </c>
      <c r="RP9" s="17">
        <v>0</v>
      </c>
      <c r="RQ9" s="17">
        <v>0</v>
      </c>
      <c r="RR9" s="17" t="s">
        <v>55</v>
      </c>
      <c r="RS9" s="17">
        <v>0</v>
      </c>
      <c r="RT9" s="17">
        <v>27</v>
      </c>
      <c r="RU9" s="17">
        <v>27</v>
      </c>
      <c r="RV9" s="17">
        <v>27</v>
      </c>
      <c r="RW9" s="18">
        <f>(RV9/RU9)*100</f>
        <v>100</v>
      </c>
      <c r="RX9" s="18">
        <v>0</v>
      </c>
      <c r="RY9" s="18">
        <v>0</v>
      </c>
      <c r="RZ9" s="17">
        <v>0</v>
      </c>
      <c r="SA9" s="17">
        <v>0</v>
      </c>
      <c r="SB9" s="18" t="s">
        <v>55</v>
      </c>
      <c r="SC9" s="18">
        <v>0</v>
      </c>
      <c r="SD9" s="18">
        <v>0</v>
      </c>
      <c r="SE9" s="18">
        <v>0</v>
      </c>
      <c r="SF9" s="18">
        <v>0</v>
      </c>
      <c r="SG9" s="18" t="s">
        <v>55</v>
      </c>
      <c r="SH9" s="18">
        <v>0</v>
      </c>
      <c r="SI9" s="18">
        <v>0</v>
      </c>
      <c r="SJ9" s="18">
        <v>0</v>
      </c>
      <c r="SK9" s="18">
        <v>0</v>
      </c>
      <c r="SL9" s="18" t="s">
        <v>55</v>
      </c>
      <c r="SM9" s="18">
        <v>0</v>
      </c>
      <c r="SN9" s="18">
        <v>0</v>
      </c>
      <c r="SO9" s="18">
        <v>0</v>
      </c>
      <c r="SP9" s="18">
        <v>0</v>
      </c>
      <c r="SQ9" s="18" t="s">
        <v>55</v>
      </c>
      <c r="SR9" s="18">
        <v>0</v>
      </c>
      <c r="SS9" s="18">
        <v>0</v>
      </c>
      <c r="ST9" s="18">
        <v>0</v>
      </c>
      <c r="SU9" s="18">
        <v>0</v>
      </c>
      <c r="SV9" s="18" t="s">
        <v>55</v>
      </c>
      <c r="SW9" s="18">
        <v>0</v>
      </c>
      <c r="SX9" s="18">
        <v>0</v>
      </c>
      <c r="SY9" s="18">
        <v>0</v>
      </c>
      <c r="SZ9" s="18">
        <v>0</v>
      </c>
      <c r="TA9" s="18" t="s">
        <v>55</v>
      </c>
      <c r="TB9" s="18">
        <v>0</v>
      </c>
      <c r="TC9" s="18">
        <v>0</v>
      </c>
      <c r="TD9" s="17">
        <v>0</v>
      </c>
      <c r="TE9" s="17">
        <v>0</v>
      </c>
      <c r="TF9" s="18" t="s">
        <v>55</v>
      </c>
      <c r="TG9" s="18">
        <v>0</v>
      </c>
      <c r="TH9" s="18">
        <v>50</v>
      </c>
      <c r="TI9" s="17">
        <v>50</v>
      </c>
      <c r="TJ9" s="17">
        <v>50</v>
      </c>
      <c r="TK9" s="18">
        <f t="shared" ref="TK9:TK41" si="77">(TJ9/TI9)*100</f>
        <v>100</v>
      </c>
      <c r="TL9" s="18">
        <v>0</v>
      </c>
      <c r="TM9" s="18">
        <v>0</v>
      </c>
      <c r="TN9" s="17">
        <v>0</v>
      </c>
      <c r="TO9" s="17">
        <v>0</v>
      </c>
      <c r="TP9" s="18" t="s">
        <v>55</v>
      </c>
      <c r="TQ9" s="18">
        <v>0</v>
      </c>
      <c r="TR9" s="18">
        <v>0</v>
      </c>
      <c r="TS9" s="18">
        <v>0</v>
      </c>
      <c r="TT9" s="18">
        <v>0</v>
      </c>
      <c r="TU9" s="18" t="s">
        <v>55</v>
      </c>
      <c r="TV9" s="44">
        <f t="shared" si="48"/>
        <v>280117.89999999997</v>
      </c>
      <c r="TW9" s="44">
        <f t="shared" si="49"/>
        <v>445900.19999999995</v>
      </c>
      <c r="TX9" s="44">
        <f t="shared" si="50"/>
        <v>456514.8</v>
      </c>
      <c r="TY9" s="44">
        <f t="shared" si="51"/>
        <v>401491.35</v>
      </c>
      <c r="TZ9" s="45">
        <f t="shared" si="22"/>
        <v>87.947061081042705</v>
      </c>
      <c r="UA9" s="7"/>
      <c r="UB9" s="7"/>
      <c r="UD9" s="9"/>
    </row>
    <row r="10" spans="1:550" x14ac:dyDescent="0.2">
      <c r="A10" s="20" t="s">
        <v>9</v>
      </c>
      <c r="B10" s="47">
        <f t="shared" si="23"/>
        <v>143488</v>
      </c>
      <c r="C10" s="47">
        <f t="shared" si="23"/>
        <v>155716.70000000001</v>
      </c>
      <c r="D10" s="44">
        <f t="shared" si="52"/>
        <v>156466.70000000001</v>
      </c>
      <c r="E10" s="44">
        <f t="shared" si="53"/>
        <v>156466.70000000001</v>
      </c>
      <c r="F10" s="45">
        <f t="shared" si="54"/>
        <v>100</v>
      </c>
      <c r="G10" s="17">
        <v>143488</v>
      </c>
      <c r="H10" s="17">
        <v>143488</v>
      </c>
      <c r="I10" s="30">
        <v>143488</v>
      </c>
      <c r="J10" s="17">
        <v>143488</v>
      </c>
      <c r="K10" s="17">
        <f t="shared" si="55"/>
        <v>99.999999999999986</v>
      </c>
      <c r="L10" s="17">
        <v>0</v>
      </c>
      <c r="M10" s="17">
        <v>12228.7</v>
      </c>
      <c r="N10" s="30">
        <v>12228.7</v>
      </c>
      <c r="O10" s="17">
        <v>12228.7</v>
      </c>
      <c r="P10" s="17">
        <f t="shared" si="56"/>
        <v>100</v>
      </c>
      <c r="Q10" s="17">
        <v>0</v>
      </c>
      <c r="R10" s="17">
        <v>0</v>
      </c>
      <c r="S10" s="17">
        <v>0</v>
      </c>
      <c r="T10" s="17">
        <v>0</v>
      </c>
      <c r="U10" s="17" t="s">
        <v>55</v>
      </c>
      <c r="V10" s="17">
        <v>0</v>
      </c>
      <c r="W10" s="17">
        <v>0</v>
      </c>
      <c r="X10" s="17">
        <v>0</v>
      </c>
      <c r="Y10" s="17">
        <v>0</v>
      </c>
      <c r="Z10" s="18" t="s">
        <v>55</v>
      </c>
      <c r="AA10" s="18">
        <v>0</v>
      </c>
      <c r="AB10" s="18">
        <v>0</v>
      </c>
      <c r="AC10" s="17">
        <v>750</v>
      </c>
      <c r="AD10" s="17">
        <v>750</v>
      </c>
      <c r="AE10" s="18">
        <f t="shared" si="25"/>
        <v>100</v>
      </c>
      <c r="AF10" s="44">
        <f t="shared" si="57"/>
        <v>57077.5</v>
      </c>
      <c r="AG10" s="44">
        <f t="shared" si="58"/>
        <v>153072.9</v>
      </c>
      <c r="AH10" s="44">
        <f t="shared" si="59"/>
        <v>156750.9</v>
      </c>
      <c r="AI10" s="44">
        <f t="shared" si="60"/>
        <v>146141.20000000001</v>
      </c>
      <c r="AJ10" s="45">
        <f t="shared" si="27"/>
        <v>93.231490217919017</v>
      </c>
      <c r="AK10" s="17">
        <v>0</v>
      </c>
      <c r="AL10" s="17">
        <v>11144.3</v>
      </c>
      <c r="AM10" s="17">
        <v>11144.3</v>
      </c>
      <c r="AN10" s="17">
        <v>11133.5</v>
      </c>
      <c r="AO10" s="17">
        <f t="shared" si="61"/>
        <v>99.90308947174789</v>
      </c>
      <c r="AP10" s="17">
        <v>0</v>
      </c>
      <c r="AQ10" s="17">
        <v>0</v>
      </c>
      <c r="AR10" s="30">
        <v>0</v>
      </c>
      <c r="AS10" s="17">
        <v>0</v>
      </c>
      <c r="AT10" s="17" t="s">
        <v>55</v>
      </c>
      <c r="AU10" s="17">
        <v>0</v>
      </c>
      <c r="AV10" s="17">
        <v>0</v>
      </c>
      <c r="AW10" s="17">
        <v>0</v>
      </c>
      <c r="AX10" s="17">
        <v>0</v>
      </c>
      <c r="AY10" s="17" t="s">
        <v>55</v>
      </c>
      <c r="AZ10" s="17">
        <v>0</v>
      </c>
      <c r="BA10" s="17">
        <v>0</v>
      </c>
      <c r="BB10" s="30">
        <v>0</v>
      </c>
      <c r="BC10" s="17">
        <v>0</v>
      </c>
      <c r="BD10" s="17" t="s">
        <v>55</v>
      </c>
      <c r="BE10" s="17">
        <v>0</v>
      </c>
      <c r="BF10" s="17">
        <v>0</v>
      </c>
      <c r="BG10" s="30">
        <v>0</v>
      </c>
      <c r="BH10" s="17">
        <f>BG10</f>
        <v>0</v>
      </c>
      <c r="BI10" s="17" t="s">
        <v>55</v>
      </c>
      <c r="BJ10" s="17">
        <v>0</v>
      </c>
      <c r="BK10" s="17">
        <v>0</v>
      </c>
      <c r="BL10" s="30">
        <v>0</v>
      </c>
      <c r="BM10" s="17">
        <v>0</v>
      </c>
      <c r="BN10" s="17" t="s">
        <v>55</v>
      </c>
      <c r="BO10" s="17">
        <v>0</v>
      </c>
      <c r="BP10" s="17">
        <v>0</v>
      </c>
      <c r="BQ10" s="30">
        <v>0</v>
      </c>
      <c r="BR10" s="30">
        <v>0</v>
      </c>
      <c r="BS10" s="17" t="s">
        <v>55</v>
      </c>
      <c r="BT10" s="17">
        <v>8227.9</v>
      </c>
      <c r="BU10" s="17">
        <v>6759.8</v>
      </c>
      <c r="BV10" s="30">
        <v>6759.8</v>
      </c>
      <c r="BW10" s="30">
        <v>6729.9</v>
      </c>
      <c r="BX10" s="17">
        <f t="shared" si="62"/>
        <v>99.557679221278732</v>
      </c>
      <c r="BY10" s="17">
        <v>0</v>
      </c>
      <c r="BZ10" s="17">
        <v>11004</v>
      </c>
      <c r="CA10" s="17">
        <v>11004</v>
      </c>
      <c r="CB10" s="17">
        <v>11004</v>
      </c>
      <c r="CC10" s="17">
        <f>CB10/CA10%</f>
        <v>100</v>
      </c>
      <c r="CD10" s="17">
        <v>0</v>
      </c>
      <c r="CE10" s="17">
        <v>0</v>
      </c>
      <c r="CF10" s="17">
        <v>0</v>
      </c>
      <c r="CG10" s="17">
        <v>0</v>
      </c>
      <c r="CH10" s="17" t="s">
        <v>55</v>
      </c>
      <c r="CI10" s="17">
        <v>4041</v>
      </c>
      <c r="CJ10" s="17">
        <v>4041</v>
      </c>
      <c r="CK10" s="17">
        <v>4041</v>
      </c>
      <c r="CL10" s="17">
        <v>4041</v>
      </c>
      <c r="CM10" s="17">
        <f t="shared" si="75"/>
        <v>100</v>
      </c>
      <c r="CN10" s="17">
        <v>0</v>
      </c>
      <c r="CO10" s="17">
        <v>6169.1</v>
      </c>
      <c r="CP10" s="17">
        <v>6169.1</v>
      </c>
      <c r="CQ10" s="17">
        <v>6169.1</v>
      </c>
      <c r="CR10" s="17">
        <f t="shared" si="28"/>
        <v>100</v>
      </c>
      <c r="CS10" s="17">
        <v>0</v>
      </c>
      <c r="CT10" s="17">
        <v>0</v>
      </c>
      <c r="CU10" s="17">
        <v>0</v>
      </c>
      <c r="CV10" s="17">
        <v>0</v>
      </c>
      <c r="CW10" s="17" t="s">
        <v>55</v>
      </c>
      <c r="CX10" s="17">
        <v>0</v>
      </c>
      <c r="CY10" s="17">
        <v>0</v>
      </c>
      <c r="CZ10" s="30">
        <v>0</v>
      </c>
      <c r="DA10" s="30">
        <v>0</v>
      </c>
      <c r="DB10" s="17" t="s">
        <v>55</v>
      </c>
      <c r="DC10" s="17">
        <v>0</v>
      </c>
      <c r="DD10" s="17">
        <v>0</v>
      </c>
      <c r="DE10" s="30">
        <v>0</v>
      </c>
      <c r="DF10" s="17">
        <v>0</v>
      </c>
      <c r="DG10" s="17" t="s">
        <v>55</v>
      </c>
      <c r="DH10" s="17">
        <v>0</v>
      </c>
      <c r="DI10" s="17">
        <v>0</v>
      </c>
      <c r="DJ10" s="30">
        <v>0</v>
      </c>
      <c r="DK10" s="17">
        <v>0</v>
      </c>
      <c r="DL10" s="17" t="s">
        <v>55</v>
      </c>
      <c r="DM10" s="17">
        <v>0</v>
      </c>
      <c r="DN10" s="17">
        <v>0</v>
      </c>
      <c r="DO10" s="30">
        <v>0</v>
      </c>
      <c r="DP10" s="30">
        <v>0</v>
      </c>
      <c r="DQ10" s="17" t="s">
        <v>55</v>
      </c>
      <c r="DR10" s="17">
        <v>0</v>
      </c>
      <c r="DS10" s="17">
        <v>0</v>
      </c>
      <c r="DT10" s="30">
        <v>0</v>
      </c>
      <c r="DU10" s="17">
        <v>0</v>
      </c>
      <c r="DV10" s="17" t="s">
        <v>55</v>
      </c>
      <c r="DW10" s="17">
        <v>0</v>
      </c>
      <c r="DX10" s="17">
        <v>0</v>
      </c>
      <c r="DY10" s="30">
        <v>0</v>
      </c>
      <c r="DZ10" s="30">
        <v>0</v>
      </c>
      <c r="EA10" s="17" t="s">
        <v>55</v>
      </c>
      <c r="EB10" s="17">
        <v>0</v>
      </c>
      <c r="EC10" s="17">
        <v>0</v>
      </c>
      <c r="ED10" s="30">
        <v>0</v>
      </c>
      <c r="EE10" s="30">
        <v>0</v>
      </c>
      <c r="EF10" s="17" t="s">
        <v>55</v>
      </c>
      <c r="EG10" s="17">
        <v>0</v>
      </c>
      <c r="EH10" s="17">
        <v>0</v>
      </c>
      <c r="EI10" s="30">
        <v>0</v>
      </c>
      <c r="EJ10" s="17">
        <v>0</v>
      </c>
      <c r="EK10" s="17" t="s">
        <v>55</v>
      </c>
      <c r="EL10" s="17">
        <v>0</v>
      </c>
      <c r="EM10" s="17">
        <v>1274.9000000000001</v>
      </c>
      <c r="EN10" s="17">
        <v>1274.9000000000001</v>
      </c>
      <c r="EO10" s="17">
        <v>1274.9000000000001</v>
      </c>
      <c r="EP10" s="17">
        <f t="shared" si="76"/>
        <v>100</v>
      </c>
      <c r="EQ10" s="17">
        <v>0</v>
      </c>
      <c r="ER10" s="17">
        <v>0</v>
      </c>
      <c r="ES10" s="17">
        <v>0</v>
      </c>
      <c r="ET10" s="17">
        <v>0</v>
      </c>
      <c r="EU10" s="17" t="s">
        <v>55</v>
      </c>
      <c r="EV10" s="17">
        <v>0</v>
      </c>
      <c r="EW10" s="17">
        <v>1066.3</v>
      </c>
      <c r="EX10" s="30">
        <v>1066.3</v>
      </c>
      <c r="EY10" s="30">
        <v>1066.3</v>
      </c>
      <c r="EZ10" s="24">
        <f t="shared" si="63"/>
        <v>100</v>
      </c>
      <c r="FA10" s="24">
        <v>0</v>
      </c>
      <c r="FB10" s="24">
        <v>0</v>
      </c>
      <c r="FC10" s="30">
        <v>0</v>
      </c>
      <c r="FD10" s="30">
        <v>0</v>
      </c>
      <c r="FE10" s="24" t="s">
        <v>55</v>
      </c>
      <c r="FF10" s="24">
        <v>0</v>
      </c>
      <c r="FG10" s="24">
        <v>2000</v>
      </c>
      <c r="FH10" s="24">
        <v>2000</v>
      </c>
      <c r="FI10" s="24">
        <v>2000</v>
      </c>
      <c r="FJ10" s="24">
        <f t="shared" si="64"/>
        <v>100</v>
      </c>
      <c r="FK10" s="24">
        <v>1233.5</v>
      </c>
      <c r="FL10" s="24">
        <v>1233.5</v>
      </c>
      <c r="FM10" s="30">
        <v>1082.8</v>
      </c>
      <c r="FN10" s="30">
        <v>1082.8</v>
      </c>
      <c r="FO10" s="24">
        <f t="shared" si="30"/>
        <v>100</v>
      </c>
      <c r="FP10" s="24">
        <v>0</v>
      </c>
      <c r="FQ10" s="24">
        <v>0</v>
      </c>
      <c r="FR10" s="30">
        <v>0</v>
      </c>
      <c r="FS10" s="24">
        <v>0</v>
      </c>
      <c r="FT10" s="24" t="s">
        <v>55</v>
      </c>
      <c r="FU10" s="24">
        <v>0</v>
      </c>
      <c r="FV10" s="24">
        <v>0</v>
      </c>
      <c r="FW10" s="24">
        <v>0</v>
      </c>
      <c r="FX10" s="24">
        <v>0</v>
      </c>
      <c r="FY10" s="24" t="s">
        <v>55</v>
      </c>
      <c r="FZ10" s="24">
        <v>0</v>
      </c>
      <c r="GA10" s="24">
        <v>8924.5</v>
      </c>
      <c r="GB10" s="24">
        <v>8924.5</v>
      </c>
      <c r="GC10" s="24">
        <v>8924.5</v>
      </c>
      <c r="GD10" s="24">
        <f t="shared" si="31"/>
        <v>100</v>
      </c>
      <c r="GE10" s="24">
        <v>2035.8</v>
      </c>
      <c r="GF10" s="24">
        <v>2035.8</v>
      </c>
      <c r="GG10" s="24">
        <v>2035.7</v>
      </c>
      <c r="GH10" s="24">
        <v>2035.7</v>
      </c>
      <c r="GI10" s="24">
        <f t="shared" si="32"/>
        <v>100</v>
      </c>
      <c r="GJ10" s="24">
        <v>0</v>
      </c>
      <c r="GK10" s="24">
        <v>0</v>
      </c>
      <c r="GL10" s="24">
        <v>0</v>
      </c>
      <c r="GM10" s="24">
        <v>0</v>
      </c>
      <c r="GN10" s="24" t="s">
        <v>55</v>
      </c>
      <c r="GO10" s="24">
        <v>0</v>
      </c>
      <c r="GP10" s="24">
        <v>0</v>
      </c>
      <c r="GQ10" s="24">
        <v>0</v>
      </c>
      <c r="GR10" s="24">
        <v>0</v>
      </c>
      <c r="GS10" s="25" t="s">
        <v>55</v>
      </c>
      <c r="GT10" s="25">
        <v>0</v>
      </c>
      <c r="GU10" s="25">
        <v>0</v>
      </c>
      <c r="GV10" s="24">
        <v>0</v>
      </c>
      <c r="GW10" s="24">
        <v>0</v>
      </c>
      <c r="GX10" s="24" t="s">
        <v>55</v>
      </c>
      <c r="GY10" s="24">
        <v>24233</v>
      </c>
      <c r="GZ10" s="24">
        <v>76362.3</v>
      </c>
      <c r="HA10" s="24">
        <v>80191.100000000006</v>
      </c>
      <c r="HB10" s="24">
        <v>80191.100000000006</v>
      </c>
      <c r="HC10" s="24">
        <f t="shared" si="33"/>
        <v>100</v>
      </c>
      <c r="HD10" s="24">
        <v>0</v>
      </c>
      <c r="HE10" s="24">
        <v>0</v>
      </c>
      <c r="HF10" s="24">
        <v>0</v>
      </c>
      <c r="HG10" s="24">
        <v>0</v>
      </c>
      <c r="HH10" s="24" t="s">
        <v>55</v>
      </c>
      <c r="HI10" s="24">
        <v>50</v>
      </c>
      <c r="HJ10" s="24">
        <v>50</v>
      </c>
      <c r="HK10" s="24">
        <v>50</v>
      </c>
      <c r="HL10" s="24">
        <v>50</v>
      </c>
      <c r="HM10" s="24">
        <f>(HL10/HK10)*100</f>
        <v>100</v>
      </c>
      <c r="HN10" s="24">
        <v>0</v>
      </c>
      <c r="HO10" s="24">
        <v>0</v>
      </c>
      <c r="HP10" s="24">
        <v>0</v>
      </c>
      <c r="HQ10" s="24">
        <v>0</v>
      </c>
      <c r="HR10" s="24" t="s">
        <v>55</v>
      </c>
      <c r="HS10" s="24">
        <v>4484</v>
      </c>
      <c r="HT10" s="24">
        <v>3490.6</v>
      </c>
      <c r="HU10" s="24">
        <v>3490.6</v>
      </c>
      <c r="HV10" s="24">
        <v>3490.6</v>
      </c>
      <c r="HW10" s="24">
        <f>HV10/HU10%</f>
        <v>100</v>
      </c>
      <c r="HX10" s="24">
        <v>0</v>
      </c>
      <c r="HY10" s="24">
        <v>0</v>
      </c>
      <c r="HZ10" s="24">
        <v>0</v>
      </c>
      <c r="IA10" s="24">
        <v>0</v>
      </c>
      <c r="IB10" s="24" t="s">
        <v>55</v>
      </c>
      <c r="IC10" s="24">
        <v>10000</v>
      </c>
      <c r="ID10" s="24">
        <v>14818</v>
      </c>
      <c r="IE10" s="24">
        <v>14818</v>
      </c>
      <c r="IF10" s="24">
        <v>6313</v>
      </c>
      <c r="IG10" s="24">
        <f t="shared" ref="IG10:IG41" si="78">(IF10/IE10)*100</f>
        <v>42.603590228100956</v>
      </c>
      <c r="IH10" s="24">
        <v>2772.3</v>
      </c>
      <c r="II10" s="24">
        <v>2698.8</v>
      </c>
      <c r="IJ10" s="30">
        <v>2698.8</v>
      </c>
      <c r="IK10" s="17">
        <v>634.79999999999995</v>
      </c>
      <c r="IL10" s="25">
        <f>IK10/IJ10%</f>
        <v>23.521565140062247</v>
      </c>
      <c r="IM10" s="15">
        <f t="shared" si="65"/>
        <v>265295.5</v>
      </c>
      <c r="IN10" s="15">
        <f t="shared" si="66"/>
        <v>266503.99999999994</v>
      </c>
      <c r="IO10" s="15">
        <f t="shared" si="67"/>
        <v>272927.89999999997</v>
      </c>
      <c r="IP10" s="15">
        <f t="shared" si="68"/>
        <v>272621.7</v>
      </c>
      <c r="IQ10" s="13">
        <f t="shared" si="69"/>
        <v>99.887809197960351</v>
      </c>
      <c r="IR10" s="17">
        <v>1963.3</v>
      </c>
      <c r="IS10" s="17">
        <v>1963.3</v>
      </c>
      <c r="IT10" s="26">
        <v>1963.3</v>
      </c>
      <c r="IU10" s="26">
        <v>1963.3</v>
      </c>
      <c r="IV10" s="17">
        <f t="shared" si="4"/>
        <v>100</v>
      </c>
      <c r="IW10" s="17">
        <v>0</v>
      </c>
      <c r="IX10" s="17">
        <v>0</v>
      </c>
      <c r="IY10" s="26">
        <v>0</v>
      </c>
      <c r="IZ10" s="17">
        <v>0</v>
      </c>
      <c r="JA10" s="17" t="s">
        <v>55</v>
      </c>
      <c r="JB10" s="17">
        <v>1</v>
      </c>
      <c r="JC10" s="17">
        <v>1</v>
      </c>
      <c r="JD10" s="26">
        <v>1</v>
      </c>
      <c r="JE10" s="17">
        <v>1</v>
      </c>
      <c r="JF10" s="17">
        <f t="shared" si="6"/>
        <v>100</v>
      </c>
      <c r="JG10" s="17">
        <v>66620.5</v>
      </c>
      <c r="JH10" s="17">
        <v>70553.899999999994</v>
      </c>
      <c r="JI10" s="26">
        <v>75196.7</v>
      </c>
      <c r="JJ10" s="17">
        <v>75196.7</v>
      </c>
      <c r="JK10" s="17">
        <f t="shared" si="35"/>
        <v>100</v>
      </c>
      <c r="JL10" s="17">
        <v>168115.1</v>
      </c>
      <c r="JM10" s="17">
        <v>176297.4</v>
      </c>
      <c r="JN10" s="24">
        <v>178078.4</v>
      </c>
      <c r="JO10" s="24">
        <v>178078.4</v>
      </c>
      <c r="JP10" s="25">
        <f t="shared" si="36"/>
        <v>100</v>
      </c>
      <c r="JQ10" s="25">
        <v>7588.4</v>
      </c>
      <c r="JR10" s="25">
        <v>5281.8</v>
      </c>
      <c r="JS10" s="26">
        <v>5281.8</v>
      </c>
      <c r="JT10" s="24">
        <v>5112</v>
      </c>
      <c r="JU10" s="24">
        <f t="shared" si="37"/>
        <v>96.785186868113129</v>
      </c>
      <c r="JV10" s="24">
        <v>2545.1</v>
      </c>
      <c r="JW10" s="24">
        <v>641.4</v>
      </c>
      <c r="JX10" s="26">
        <v>641.5</v>
      </c>
      <c r="JY10" s="17">
        <v>641.5</v>
      </c>
      <c r="JZ10" s="17">
        <f t="shared" si="7"/>
        <v>100</v>
      </c>
      <c r="KA10" s="17">
        <v>0</v>
      </c>
      <c r="KB10" s="17">
        <v>0</v>
      </c>
      <c r="KC10" s="26">
        <v>0</v>
      </c>
      <c r="KD10" s="17">
        <v>0</v>
      </c>
      <c r="KE10" s="17" t="s">
        <v>55</v>
      </c>
      <c r="KF10" s="17">
        <v>0</v>
      </c>
      <c r="KG10" s="17">
        <v>0</v>
      </c>
      <c r="KH10" s="26">
        <v>0</v>
      </c>
      <c r="KI10" s="17">
        <v>0</v>
      </c>
      <c r="KJ10" s="17" t="s">
        <v>55</v>
      </c>
      <c r="KK10" s="17">
        <v>1470.9</v>
      </c>
      <c r="KL10" s="17">
        <v>570.9</v>
      </c>
      <c r="KM10" s="26">
        <v>570.9</v>
      </c>
      <c r="KN10" s="17">
        <v>570.9</v>
      </c>
      <c r="KO10" s="17">
        <f t="shared" si="8"/>
        <v>100</v>
      </c>
      <c r="KP10" s="17">
        <v>175</v>
      </c>
      <c r="KQ10" s="17">
        <v>175</v>
      </c>
      <c r="KR10" s="26">
        <v>175</v>
      </c>
      <c r="KS10" s="17">
        <v>175</v>
      </c>
      <c r="KT10" s="17">
        <f t="shared" si="9"/>
        <v>100</v>
      </c>
      <c r="KU10" s="17">
        <v>1.5</v>
      </c>
      <c r="KV10" s="17">
        <v>1.5</v>
      </c>
      <c r="KW10" s="26">
        <v>1.5</v>
      </c>
      <c r="KX10" s="17">
        <v>1.5</v>
      </c>
      <c r="KY10" s="17">
        <f t="shared" si="10"/>
        <v>100</v>
      </c>
      <c r="KZ10" s="17">
        <v>95.5</v>
      </c>
      <c r="LA10" s="17">
        <v>55.8</v>
      </c>
      <c r="LB10" s="26">
        <v>55.8</v>
      </c>
      <c r="LC10" s="17">
        <v>55.8</v>
      </c>
      <c r="LD10" s="17">
        <f t="shared" si="70"/>
        <v>100</v>
      </c>
      <c r="LE10" s="17">
        <v>3.5</v>
      </c>
      <c r="LF10" s="17">
        <v>0</v>
      </c>
      <c r="LG10" s="26">
        <v>0</v>
      </c>
      <c r="LH10" s="17">
        <v>0</v>
      </c>
      <c r="LI10" s="17" t="s">
        <v>55</v>
      </c>
      <c r="LJ10" s="17">
        <v>602.79999999999995</v>
      </c>
      <c r="LK10" s="17">
        <v>602.79999999999995</v>
      </c>
      <c r="LL10" s="26">
        <v>602.79999999999995</v>
      </c>
      <c r="LM10" s="17">
        <v>538.9</v>
      </c>
      <c r="LN10" s="17">
        <f t="shared" si="11"/>
        <v>89.399469143994693</v>
      </c>
      <c r="LO10" s="17">
        <v>209.9</v>
      </c>
      <c r="LP10" s="17">
        <v>209.9</v>
      </c>
      <c r="LQ10" s="26">
        <v>209.9</v>
      </c>
      <c r="LR10" s="17">
        <v>209.9</v>
      </c>
      <c r="LS10" s="17">
        <f t="shared" si="12"/>
        <v>100</v>
      </c>
      <c r="LT10" s="17">
        <v>0</v>
      </c>
      <c r="LU10" s="17">
        <v>0</v>
      </c>
      <c r="LV10" s="26">
        <v>0</v>
      </c>
      <c r="LW10" s="17">
        <v>0</v>
      </c>
      <c r="LX10" s="17" t="s">
        <v>55</v>
      </c>
      <c r="LY10" s="17">
        <v>0</v>
      </c>
      <c r="LZ10" s="17">
        <v>0</v>
      </c>
      <c r="MA10" s="31">
        <v>0</v>
      </c>
      <c r="MB10" s="17">
        <v>0</v>
      </c>
      <c r="MC10" s="17" t="s">
        <v>55</v>
      </c>
      <c r="MD10" s="17">
        <v>1134.9000000000001</v>
      </c>
      <c r="ME10" s="17">
        <v>1191.2</v>
      </c>
      <c r="MF10" s="31">
        <v>1191.2</v>
      </c>
      <c r="MG10" s="17">
        <v>1191.2</v>
      </c>
      <c r="MH10" s="17">
        <f t="shared" si="13"/>
        <v>100</v>
      </c>
      <c r="MI10" s="17">
        <v>0</v>
      </c>
      <c r="MJ10" s="17">
        <v>0</v>
      </c>
      <c r="MK10" s="26">
        <v>0</v>
      </c>
      <c r="ML10" s="26">
        <v>0</v>
      </c>
      <c r="MM10" s="17" t="s">
        <v>55</v>
      </c>
      <c r="MN10" s="17">
        <v>0</v>
      </c>
      <c r="MO10" s="17">
        <v>0</v>
      </c>
      <c r="MP10" s="26">
        <v>0</v>
      </c>
      <c r="MQ10" s="17">
        <v>0</v>
      </c>
      <c r="MR10" s="17" t="s">
        <v>55</v>
      </c>
      <c r="MS10" s="17">
        <v>1568.1</v>
      </c>
      <c r="MT10" s="17">
        <v>488.1</v>
      </c>
      <c r="MU10" s="26">
        <v>488.1</v>
      </c>
      <c r="MV10" s="17">
        <v>488.1</v>
      </c>
      <c r="MW10" s="17">
        <f t="shared" si="15"/>
        <v>100</v>
      </c>
      <c r="MX10" s="17">
        <v>3150</v>
      </c>
      <c r="MY10" s="17">
        <v>0</v>
      </c>
      <c r="MZ10" s="26">
        <v>0</v>
      </c>
      <c r="NA10" s="17">
        <v>0</v>
      </c>
      <c r="NB10" s="17" t="s">
        <v>55</v>
      </c>
      <c r="NC10" s="17">
        <v>285.39999999999998</v>
      </c>
      <c r="ND10" s="17">
        <v>0</v>
      </c>
      <c r="NE10" s="17">
        <v>0</v>
      </c>
      <c r="NF10" s="17">
        <v>0</v>
      </c>
      <c r="NG10" s="17" t="s">
        <v>55</v>
      </c>
      <c r="NH10" s="17">
        <v>7165.6</v>
      </c>
      <c r="NI10" s="17">
        <v>5871</v>
      </c>
      <c r="NJ10" s="26">
        <v>5871</v>
      </c>
      <c r="NK10" s="17">
        <v>5798.5</v>
      </c>
      <c r="NL10" s="17">
        <f t="shared" si="71"/>
        <v>98.765116675183108</v>
      </c>
      <c r="NM10" s="17">
        <v>2599</v>
      </c>
      <c r="NN10" s="17">
        <v>2599</v>
      </c>
      <c r="NO10" s="26">
        <v>2599</v>
      </c>
      <c r="NP10" s="17">
        <v>2599</v>
      </c>
      <c r="NQ10" s="17">
        <f t="shared" si="38"/>
        <v>100</v>
      </c>
      <c r="NR10" s="47">
        <f t="shared" si="39"/>
        <v>5732.8</v>
      </c>
      <c r="NS10" s="47">
        <f t="shared" si="40"/>
        <v>13746.8</v>
      </c>
      <c r="NT10" s="47">
        <f t="shared" si="41"/>
        <v>29395.200000000001</v>
      </c>
      <c r="NU10" s="47">
        <f t="shared" si="42"/>
        <v>29058.6</v>
      </c>
      <c r="NV10" s="52">
        <f t="shared" si="43"/>
        <v>98.854915088177648</v>
      </c>
      <c r="NW10" s="24">
        <v>0</v>
      </c>
      <c r="NX10" s="24">
        <v>6132.4</v>
      </c>
      <c r="NY10" s="24">
        <v>6132.4</v>
      </c>
      <c r="NZ10" s="24">
        <v>5854.2</v>
      </c>
      <c r="OA10" s="24">
        <f t="shared" si="72"/>
        <v>95.463440088709149</v>
      </c>
      <c r="OB10" s="24">
        <v>0</v>
      </c>
      <c r="OC10" s="24">
        <v>0</v>
      </c>
      <c r="OD10" s="24">
        <v>0</v>
      </c>
      <c r="OE10" s="24">
        <v>0</v>
      </c>
      <c r="OF10" s="24" t="s">
        <v>55</v>
      </c>
      <c r="OG10" s="24">
        <v>0</v>
      </c>
      <c r="OH10" s="24">
        <v>0</v>
      </c>
      <c r="OI10" s="24">
        <v>9750</v>
      </c>
      <c r="OJ10" s="24">
        <v>9750</v>
      </c>
      <c r="OK10" s="24">
        <f t="shared" si="73"/>
        <v>100</v>
      </c>
      <c r="OL10" s="24">
        <v>0</v>
      </c>
      <c r="OM10" s="24">
        <v>0</v>
      </c>
      <c r="ON10" s="24">
        <v>5749.4</v>
      </c>
      <c r="OO10" s="24">
        <v>5749.4</v>
      </c>
      <c r="OP10" s="24">
        <f t="shared" si="74"/>
        <v>100</v>
      </c>
      <c r="OQ10" s="24">
        <v>0</v>
      </c>
      <c r="OR10" s="24">
        <v>0</v>
      </c>
      <c r="OS10" s="24">
        <v>0</v>
      </c>
      <c r="OT10" s="24">
        <v>0</v>
      </c>
      <c r="OU10" s="24" t="s">
        <v>55</v>
      </c>
      <c r="OV10" s="24">
        <v>0</v>
      </c>
      <c r="OW10" s="24">
        <v>817.7</v>
      </c>
      <c r="OX10" s="24">
        <v>817.7</v>
      </c>
      <c r="OY10" s="24">
        <v>780.5</v>
      </c>
      <c r="OZ10" s="24">
        <f t="shared" si="44"/>
        <v>95.450654274183677</v>
      </c>
      <c r="PA10" s="24">
        <v>0</v>
      </c>
      <c r="PB10" s="24">
        <v>0</v>
      </c>
      <c r="PC10" s="24">
        <v>149</v>
      </c>
      <c r="PD10" s="24">
        <v>149</v>
      </c>
      <c r="PE10" s="24">
        <f t="shared" si="45"/>
        <v>100</v>
      </c>
      <c r="PF10" s="24">
        <v>0</v>
      </c>
      <c r="PG10" s="24">
        <v>0</v>
      </c>
      <c r="PH10" s="24">
        <v>0</v>
      </c>
      <c r="PI10" s="24">
        <v>0</v>
      </c>
      <c r="PJ10" s="24" t="s">
        <v>55</v>
      </c>
      <c r="PK10" s="24">
        <v>0</v>
      </c>
      <c r="PL10" s="24">
        <v>0</v>
      </c>
      <c r="PM10" s="32">
        <v>0</v>
      </c>
      <c r="PN10" s="17">
        <v>0</v>
      </c>
      <c r="PO10" s="17" t="s">
        <v>55</v>
      </c>
      <c r="PP10" s="17">
        <v>0</v>
      </c>
      <c r="PQ10" s="17">
        <v>0</v>
      </c>
      <c r="PR10" s="30">
        <v>0</v>
      </c>
      <c r="PS10" s="30">
        <v>0</v>
      </c>
      <c r="PT10" s="30" t="s">
        <v>55</v>
      </c>
      <c r="PU10" s="30">
        <v>5732.8</v>
      </c>
      <c r="PV10" s="30">
        <v>5732.8</v>
      </c>
      <c r="PW10" s="17">
        <v>5732.8</v>
      </c>
      <c r="PX10" s="17">
        <v>5732.8</v>
      </c>
      <c r="PY10" s="18">
        <f t="shared" si="46"/>
        <v>100</v>
      </c>
      <c r="PZ10" s="18">
        <v>0</v>
      </c>
      <c r="QA10" s="18">
        <v>0</v>
      </c>
      <c r="QB10" s="17">
        <v>0</v>
      </c>
      <c r="QC10" s="17">
        <v>0</v>
      </c>
      <c r="QD10" s="17" t="s">
        <v>55</v>
      </c>
      <c r="QE10" s="17">
        <v>0</v>
      </c>
      <c r="QF10" s="17">
        <v>0</v>
      </c>
      <c r="QG10" s="17">
        <v>0</v>
      </c>
      <c r="QH10" s="17">
        <v>0</v>
      </c>
      <c r="QI10" s="18" t="s">
        <v>55</v>
      </c>
      <c r="QJ10" s="18">
        <v>0</v>
      </c>
      <c r="QK10" s="18">
        <v>0</v>
      </c>
      <c r="QL10" s="17">
        <v>0</v>
      </c>
      <c r="QM10" s="17">
        <v>0</v>
      </c>
      <c r="QN10" s="18" t="s">
        <v>55</v>
      </c>
      <c r="QO10" s="18">
        <v>0</v>
      </c>
      <c r="QP10" s="18">
        <v>0</v>
      </c>
      <c r="QQ10" s="17">
        <v>0</v>
      </c>
      <c r="QR10" s="17">
        <v>0</v>
      </c>
      <c r="QS10" s="18" t="s">
        <v>55</v>
      </c>
      <c r="QT10" s="18">
        <v>0</v>
      </c>
      <c r="QU10" s="18">
        <v>0</v>
      </c>
      <c r="QV10" s="17">
        <v>0</v>
      </c>
      <c r="QW10" s="17">
        <v>0</v>
      </c>
      <c r="QX10" s="18" t="s">
        <v>55</v>
      </c>
      <c r="QY10" s="18">
        <v>0</v>
      </c>
      <c r="QZ10" s="18">
        <v>0</v>
      </c>
      <c r="RA10" s="17">
        <v>0</v>
      </c>
      <c r="RB10" s="17">
        <v>0</v>
      </c>
      <c r="RC10" s="18" t="s">
        <v>55</v>
      </c>
      <c r="RD10" s="18">
        <v>0</v>
      </c>
      <c r="RE10" s="18">
        <v>0</v>
      </c>
      <c r="RF10" s="17">
        <v>0</v>
      </c>
      <c r="RG10" s="17">
        <v>0</v>
      </c>
      <c r="RH10" s="18" t="s">
        <v>55</v>
      </c>
      <c r="RI10" s="18">
        <v>0</v>
      </c>
      <c r="RJ10" s="18">
        <v>0</v>
      </c>
      <c r="RK10" s="17">
        <v>0</v>
      </c>
      <c r="RL10" s="17">
        <v>0</v>
      </c>
      <c r="RM10" s="18" t="s">
        <v>55</v>
      </c>
      <c r="RN10" s="18">
        <v>0</v>
      </c>
      <c r="RO10" s="18">
        <v>0</v>
      </c>
      <c r="RP10" s="17">
        <v>0</v>
      </c>
      <c r="RQ10" s="17">
        <v>0</v>
      </c>
      <c r="RR10" s="17" t="s">
        <v>55</v>
      </c>
      <c r="RS10" s="17">
        <v>0</v>
      </c>
      <c r="RT10" s="17">
        <v>0</v>
      </c>
      <c r="RU10" s="17">
        <v>0</v>
      </c>
      <c r="RV10" s="17">
        <v>0</v>
      </c>
      <c r="RW10" s="18" t="s">
        <v>55</v>
      </c>
      <c r="RX10" s="18">
        <v>0</v>
      </c>
      <c r="RY10" s="18">
        <v>0</v>
      </c>
      <c r="RZ10" s="17">
        <v>0</v>
      </c>
      <c r="SA10" s="17">
        <v>0</v>
      </c>
      <c r="SB10" s="18" t="s">
        <v>55</v>
      </c>
      <c r="SC10" s="18">
        <v>0</v>
      </c>
      <c r="SD10" s="18">
        <v>0</v>
      </c>
      <c r="SE10" s="18">
        <v>0</v>
      </c>
      <c r="SF10" s="18">
        <v>0</v>
      </c>
      <c r="SG10" s="18" t="s">
        <v>55</v>
      </c>
      <c r="SH10" s="18">
        <v>0</v>
      </c>
      <c r="SI10" s="18">
        <v>577.9</v>
      </c>
      <c r="SJ10" s="18">
        <v>577.9</v>
      </c>
      <c r="SK10" s="18">
        <v>556.70000000000005</v>
      </c>
      <c r="SL10" s="18">
        <f>(SK10/SJ10)*100</f>
        <v>96.331545250043277</v>
      </c>
      <c r="SM10" s="18">
        <v>0</v>
      </c>
      <c r="SN10" s="18">
        <v>0</v>
      </c>
      <c r="SO10" s="18">
        <v>0</v>
      </c>
      <c r="SP10" s="18">
        <v>0</v>
      </c>
      <c r="SQ10" s="18" t="s">
        <v>55</v>
      </c>
      <c r="SR10" s="18">
        <v>0</v>
      </c>
      <c r="SS10" s="18">
        <v>0</v>
      </c>
      <c r="ST10" s="18">
        <v>0</v>
      </c>
      <c r="SU10" s="18">
        <v>0</v>
      </c>
      <c r="SV10" s="18" t="s">
        <v>55</v>
      </c>
      <c r="SW10" s="18">
        <v>0</v>
      </c>
      <c r="SX10" s="18">
        <v>0</v>
      </c>
      <c r="SY10" s="18">
        <v>0</v>
      </c>
      <c r="SZ10" s="18">
        <v>0</v>
      </c>
      <c r="TA10" s="18" t="s">
        <v>55</v>
      </c>
      <c r="TB10" s="18">
        <v>0</v>
      </c>
      <c r="TC10" s="18">
        <v>0</v>
      </c>
      <c r="TD10" s="17">
        <v>0</v>
      </c>
      <c r="TE10" s="17">
        <v>0</v>
      </c>
      <c r="TF10" s="18" t="s">
        <v>55</v>
      </c>
      <c r="TG10" s="18">
        <v>0</v>
      </c>
      <c r="TH10" s="18">
        <v>486</v>
      </c>
      <c r="TI10" s="17">
        <v>486</v>
      </c>
      <c r="TJ10" s="17">
        <v>486</v>
      </c>
      <c r="TK10" s="18">
        <f t="shared" si="77"/>
        <v>100</v>
      </c>
      <c r="TL10" s="18">
        <v>0</v>
      </c>
      <c r="TM10" s="18">
        <v>0</v>
      </c>
      <c r="TN10" s="17">
        <v>0</v>
      </c>
      <c r="TO10" s="17">
        <v>0</v>
      </c>
      <c r="TP10" s="18" t="s">
        <v>55</v>
      </c>
      <c r="TQ10" s="18">
        <v>0</v>
      </c>
      <c r="TR10" s="18">
        <v>0</v>
      </c>
      <c r="TS10" s="18">
        <v>0</v>
      </c>
      <c r="TT10" s="18">
        <v>0</v>
      </c>
      <c r="TU10" s="18" t="s">
        <v>55</v>
      </c>
      <c r="TV10" s="44">
        <f t="shared" si="48"/>
        <v>471593.8</v>
      </c>
      <c r="TW10" s="44">
        <f t="shared" si="49"/>
        <v>589040.39999999991</v>
      </c>
      <c r="TX10" s="44">
        <f t="shared" si="50"/>
        <v>615540.69999999995</v>
      </c>
      <c r="TY10" s="44">
        <f t="shared" si="51"/>
        <v>604288.20000000007</v>
      </c>
      <c r="TZ10" s="45">
        <f t="shared" si="22"/>
        <v>98.171932416491742</v>
      </c>
      <c r="UA10" s="7"/>
      <c r="UB10" s="7"/>
      <c r="UD10" s="9"/>
    </row>
    <row r="11" spans="1:550" x14ac:dyDescent="0.2">
      <c r="A11" s="20" t="s">
        <v>10</v>
      </c>
      <c r="B11" s="47">
        <f t="shared" si="23"/>
        <v>151836</v>
      </c>
      <c r="C11" s="47">
        <f t="shared" si="23"/>
        <v>187817.9</v>
      </c>
      <c r="D11" s="44">
        <f t="shared" si="52"/>
        <v>188417.9</v>
      </c>
      <c r="E11" s="44">
        <f t="shared" si="53"/>
        <v>188417.9</v>
      </c>
      <c r="F11" s="45">
        <f t="shared" si="54"/>
        <v>100</v>
      </c>
      <c r="G11" s="17">
        <v>151836</v>
      </c>
      <c r="H11" s="17">
        <v>151836</v>
      </c>
      <c r="I11" s="30">
        <v>151836</v>
      </c>
      <c r="J11" s="17">
        <v>151836</v>
      </c>
      <c r="K11" s="17">
        <f t="shared" si="55"/>
        <v>100</v>
      </c>
      <c r="L11" s="17">
        <v>0</v>
      </c>
      <c r="M11" s="17">
        <v>14474.4</v>
      </c>
      <c r="N11" s="30">
        <v>14474.4</v>
      </c>
      <c r="O11" s="17">
        <v>14474.4</v>
      </c>
      <c r="P11" s="17">
        <f t="shared" si="56"/>
        <v>100</v>
      </c>
      <c r="Q11" s="17">
        <v>0</v>
      </c>
      <c r="R11" s="17">
        <v>0</v>
      </c>
      <c r="S11" s="17">
        <v>0</v>
      </c>
      <c r="T11" s="17">
        <v>0</v>
      </c>
      <c r="U11" s="17" t="s">
        <v>55</v>
      </c>
      <c r="V11" s="17">
        <v>0</v>
      </c>
      <c r="W11" s="17">
        <v>21507.5</v>
      </c>
      <c r="X11" s="17">
        <v>21507.5</v>
      </c>
      <c r="Y11" s="17">
        <v>21507.5</v>
      </c>
      <c r="Z11" s="18">
        <f t="shared" si="24"/>
        <v>100</v>
      </c>
      <c r="AA11" s="18">
        <v>0</v>
      </c>
      <c r="AB11" s="18">
        <v>0</v>
      </c>
      <c r="AC11" s="17">
        <v>600</v>
      </c>
      <c r="AD11" s="17">
        <v>600</v>
      </c>
      <c r="AE11" s="18">
        <f t="shared" si="25"/>
        <v>100</v>
      </c>
      <c r="AF11" s="44">
        <f t="shared" si="57"/>
        <v>145774.29999999999</v>
      </c>
      <c r="AG11" s="44">
        <f t="shared" si="58"/>
        <v>333949.89999999997</v>
      </c>
      <c r="AH11" s="44">
        <f t="shared" si="59"/>
        <v>336852.00000000006</v>
      </c>
      <c r="AI11" s="44">
        <f t="shared" si="60"/>
        <v>202508.7</v>
      </c>
      <c r="AJ11" s="45">
        <f t="shared" si="27"/>
        <v>60.118004346122319</v>
      </c>
      <c r="AK11" s="17">
        <v>0</v>
      </c>
      <c r="AL11" s="17">
        <v>14222</v>
      </c>
      <c r="AM11" s="17">
        <v>14222</v>
      </c>
      <c r="AN11" s="17">
        <v>14219.3</v>
      </c>
      <c r="AO11" s="17">
        <f t="shared" si="61"/>
        <v>99.981015328364506</v>
      </c>
      <c r="AP11" s="17">
        <v>0</v>
      </c>
      <c r="AQ11" s="17">
        <v>0</v>
      </c>
      <c r="AR11" s="30">
        <v>0</v>
      </c>
      <c r="AS11" s="17">
        <v>0</v>
      </c>
      <c r="AT11" s="17" t="s">
        <v>55</v>
      </c>
      <c r="AU11" s="17">
        <v>0</v>
      </c>
      <c r="AV11" s="17">
        <v>0</v>
      </c>
      <c r="AW11" s="17">
        <v>0</v>
      </c>
      <c r="AX11" s="17">
        <v>0</v>
      </c>
      <c r="AY11" s="17" t="s">
        <v>55</v>
      </c>
      <c r="AZ11" s="17">
        <v>7521.7</v>
      </c>
      <c r="BA11" s="17">
        <v>7328.9</v>
      </c>
      <c r="BB11" s="30">
        <v>7329</v>
      </c>
      <c r="BC11" s="17">
        <v>7329</v>
      </c>
      <c r="BD11" s="17">
        <f t="shared" si="1"/>
        <v>99.999999999999986</v>
      </c>
      <c r="BE11" s="17">
        <v>1020.2</v>
      </c>
      <c r="BF11" s="17">
        <v>2040.4</v>
      </c>
      <c r="BG11" s="30">
        <v>2040.4</v>
      </c>
      <c r="BH11" s="17">
        <v>2040.4</v>
      </c>
      <c r="BI11" s="17">
        <f>BH11/BG11%</f>
        <v>100</v>
      </c>
      <c r="BJ11" s="17">
        <v>0</v>
      </c>
      <c r="BK11" s="17">
        <v>0</v>
      </c>
      <c r="BL11" s="30">
        <v>0</v>
      </c>
      <c r="BM11" s="17">
        <v>0</v>
      </c>
      <c r="BN11" s="17" t="s">
        <v>55</v>
      </c>
      <c r="BO11" s="17">
        <v>0</v>
      </c>
      <c r="BP11" s="17">
        <v>0</v>
      </c>
      <c r="BQ11" s="30">
        <v>0</v>
      </c>
      <c r="BR11" s="30">
        <v>0</v>
      </c>
      <c r="BS11" s="17" t="s">
        <v>55</v>
      </c>
      <c r="BT11" s="17">
        <v>4743.6000000000004</v>
      </c>
      <c r="BU11" s="17">
        <v>13225</v>
      </c>
      <c r="BV11" s="30">
        <v>12808.6</v>
      </c>
      <c r="BW11" s="30">
        <v>8626.1</v>
      </c>
      <c r="BX11" s="17">
        <f t="shared" si="62"/>
        <v>67.346158050060112</v>
      </c>
      <c r="BY11" s="17">
        <v>0</v>
      </c>
      <c r="BZ11" s="17">
        <v>0</v>
      </c>
      <c r="CA11" s="17">
        <v>0</v>
      </c>
      <c r="CB11" s="17">
        <v>0</v>
      </c>
      <c r="CC11" s="17" t="s">
        <v>55</v>
      </c>
      <c r="CD11" s="17">
        <v>0</v>
      </c>
      <c r="CE11" s="17">
        <v>0</v>
      </c>
      <c r="CF11" s="17">
        <v>0</v>
      </c>
      <c r="CG11" s="17">
        <v>0</v>
      </c>
      <c r="CH11" s="17" t="s">
        <v>55</v>
      </c>
      <c r="CI11" s="17">
        <v>0</v>
      </c>
      <c r="CJ11" s="17">
        <v>0</v>
      </c>
      <c r="CK11" s="17">
        <v>0</v>
      </c>
      <c r="CL11" s="17">
        <v>0</v>
      </c>
      <c r="CM11" s="17" t="s">
        <v>55</v>
      </c>
      <c r="CN11" s="17">
        <v>0</v>
      </c>
      <c r="CO11" s="17">
        <v>16833.8</v>
      </c>
      <c r="CP11" s="17">
        <v>16833.8</v>
      </c>
      <c r="CQ11" s="17">
        <v>6725.5</v>
      </c>
      <c r="CR11" s="17">
        <f t="shared" si="28"/>
        <v>39.952357756418635</v>
      </c>
      <c r="CS11" s="17">
        <v>0</v>
      </c>
      <c r="CT11" s="17">
        <v>0</v>
      </c>
      <c r="CU11" s="17">
        <v>0</v>
      </c>
      <c r="CV11" s="17">
        <v>0</v>
      </c>
      <c r="CW11" s="17" t="s">
        <v>55</v>
      </c>
      <c r="CX11" s="17">
        <v>0</v>
      </c>
      <c r="CY11" s="17">
        <v>0</v>
      </c>
      <c r="CZ11" s="30">
        <v>0</v>
      </c>
      <c r="DA11" s="30">
        <v>0</v>
      </c>
      <c r="DB11" s="17" t="s">
        <v>55</v>
      </c>
      <c r="DC11" s="17">
        <v>111.8</v>
      </c>
      <c r="DD11" s="17">
        <v>111.8</v>
      </c>
      <c r="DE11" s="30">
        <v>111.8</v>
      </c>
      <c r="DF11" s="17">
        <v>111.8</v>
      </c>
      <c r="DG11" s="17">
        <f t="shared" si="29"/>
        <v>100</v>
      </c>
      <c r="DH11" s="17">
        <v>100</v>
      </c>
      <c r="DI11" s="17">
        <v>100</v>
      </c>
      <c r="DJ11" s="30">
        <v>100</v>
      </c>
      <c r="DK11" s="17">
        <v>100</v>
      </c>
      <c r="DL11" s="17">
        <f>DK11/DJ11%</f>
        <v>100</v>
      </c>
      <c r="DM11" s="17">
        <v>0</v>
      </c>
      <c r="DN11" s="17">
        <v>0</v>
      </c>
      <c r="DO11" s="30">
        <v>0</v>
      </c>
      <c r="DP11" s="30">
        <v>0</v>
      </c>
      <c r="DQ11" s="17" t="s">
        <v>55</v>
      </c>
      <c r="DR11" s="17">
        <v>0</v>
      </c>
      <c r="DS11" s="17">
        <v>0</v>
      </c>
      <c r="DT11" s="30">
        <v>0</v>
      </c>
      <c r="DU11" s="17">
        <v>0</v>
      </c>
      <c r="DV11" s="17" t="s">
        <v>55</v>
      </c>
      <c r="DW11" s="17">
        <v>0</v>
      </c>
      <c r="DX11" s="17">
        <v>0</v>
      </c>
      <c r="DY11" s="30">
        <v>0</v>
      </c>
      <c r="DZ11" s="30">
        <v>0</v>
      </c>
      <c r="EA11" s="17" t="s">
        <v>55</v>
      </c>
      <c r="EB11" s="17">
        <v>0</v>
      </c>
      <c r="EC11" s="17">
        <v>78738.5</v>
      </c>
      <c r="ED11" s="30">
        <v>78738.600000000006</v>
      </c>
      <c r="EE11" s="17">
        <v>0</v>
      </c>
      <c r="EF11" s="17">
        <f>(EE11/ED11)*100</f>
        <v>0</v>
      </c>
      <c r="EG11" s="17">
        <v>1464.5</v>
      </c>
      <c r="EH11" s="17">
        <v>1764.5</v>
      </c>
      <c r="EI11" s="30">
        <v>1764.5</v>
      </c>
      <c r="EJ11" s="17">
        <v>1751.4</v>
      </c>
      <c r="EK11" s="17">
        <f t="shared" ref="EK11:EK37" si="79">(EJ11/EI11)*100</f>
        <v>99.257580051005959</v>
      </c>
      <c r="EL11" s="17">
        <v>0</v>
      </c>
      <c r="EM11" s="17">
        <v>0</v>
      </c>
      <c r="EN11" s="17">
        <v>0</v>
      </c>
      <c r="EO11" s="17">
        <v>0</v>
      </c>
      <c r="EP11" s="17" t="s">
        <v>55</v>
      </c>
      <c r="EQ11" s="17">
        <v>0</v>
      </c>
      <c r="ER11" s="17">
        <v>0</v>
      </c>
      <c r="ES11" s="17">
        <v>0</v>
      </c>
      <c r="ET11" s="17">
        <v>0</v>
      </c>
      <c r="EU11" s="17" t="s">
        <v>55</v>
      </c>
      <c r="EV11" s="17">
        <v>0</v>
      </c>
      <c r="EW11" s="17">
        <v>1439</v>
      </c>
      <c r="EX11" s="30">
        <v>1439</v>
      </c>
      <c r="EY11" s="30">
        <v>1439</v>
      </c>
      <c r="EZ11" s="24">
        <f t="shared" si="63"/>
        <v>100</v>
      </c>
      <c r="FA11" s="24">
        <v>0</v>
      </c>
      <c r="FB11" s="24">
        <v>0</v>
      </c>
      <c r="FC11" s="30">
        <v>0</v>
      </c>
      <c r="FD11" s="30">
        <v>0</v>
      </c>
      <c r="FE11" s="24" t="s">
        <v>55</v>
      </c>
      <c r="FF11" s="24">
        <v>0</v>
      </c>
      <c r="FG11" s="24">
        <v>3000</v>
      </c>
      <c r="FH11" s="24">
        <v>3000</v>
      </c>
      <c r="FI11" s="24">
        <v>2500</v>
      </c>
      <c r="FJ11" s="24">
        <f t="shared" si="64"/>
        <v>83.333333333333343</v>
      </c>
      <c r="FK11" s="24">
        <v>3026.4</v>
      </c>
      <c r="FL11" s="24">
        <v>3026.4</v>
      </c>
      <c r="FM11" s="30">
        <v>3199.1</v>
      </c>
      <c r="FN11" s="30">
        <v>3199.1</v>
      </c>
      <c r="FO11" s="24">
        <f t="shared" si="30"/>
        <v>100</v>
      </c>
      <c r="FP11" s="24">
        <v>421.8</v>
      </c>
      <c r="FQ11" s="24">
        <v>421.8</v>
      </c>
      <c r="FR11" s="30">
        <v>421.7</v>
      </c>
      <c r="FS11" s="24">
        <v>421.7</v>
      </c>
      <c r="FT11" s="24">
        <f>FS11/FR11%</f>
        <v>100</v>
      </c>
      <c r="FU11" s="24">
        <v>72.7</v>
      </c>
      <c r="FV11" s="24">
        <v>0</v>
      </c>
      <c r="FW11" s="24">
        <v>0</v>
      </c>
      <c r="FX11" s="24">
        <v>0</v>
      </c>
      <c r="FY11" s="24" t="s">
        <v>55</v>
      </c>
      <c r="FZ11" s="24">
        <v>0</v>
      </c>
      <c r="GA11" s="24">
        <v>18965.7</v>
      </c>
      <c r="GB11" s="24">
        <v>18965.8</v>
      </c>
      <c r="GC11" s="24">
        <v>18965.8</v>
      </c>
      <c r="GD11" s="24">
        <f t="shared" si="31"/>
        <v>100</v>
      </c>
      <c r="GE11" s="24">
        <v>2035.8</v>
      </c>
      <c r="GF11" s="24">
        <v>2035.8</v>
      </c>
      <c r="GG11" s="24">
        <v>2035.7</v>
      </c>
      <c r="GH11" s="24">
        <v>2035.5</v>
      </c>
      <c r="GI11" s="24">
        <f t="shared" si="32"/>
        <v>99.990175369651709</v>
      </c>
      <c r="GJ11" s="24">
        <v>0</v>
      </c>
      <c r="GK11" s="24">
        <v>0</v>
      </c>
      <c r="GL11" s="24">
        <v>0</v>
      </c>
      <c r="GM11" s="24">
        <v>0</v>
      </c>
      <c r="GN11" s="24" t="s">
        <v>55</v>
      </c>
      <c r="GO11" s="24">
        <v>0</v>
      </c>
      <c r="GP11" s="24">
        <v>0</v>
      </c>
      <c r="GQ11" s="24">
        <v>0</v>
      </c>
      <c r="GR11" s="24">
        <v>0</v>
      </c>
      <c r="GS11" s="25" t="s">
        <v>55</v>
      </c>
      <c r="GT11" s="25">
        <v>0</v>
      </c>
      <c r="GU11" s="25">
        <v>0</v>
      </c>
      <c r="GV11" s="24">
        <v>0</v>
      </c>
      <c r="GW11" s="24">
        <v>0</v>
      </c>
      <c r="GX11" s="24" t="s">
        <v>55</v>
      </c>
      <c r="GY11" s="24">
        <v>32960.6</v>
      </c>
      <c r="GZ11" s="24">
        <v>83210.399999999994</v>
      </c>
      <c r="HA11" s="24">
        <v>86356.1</v>
      </c>
      <c r="HB11" s="24">
        <v>85590.1</v>
      </c>
      <c r="HC11" s="24">
        <f t="shared" si="33"/>
        <v>99.112975226996127</v>
      </c>
      <c r="HD11" s="24">
        <v>0</v>
      </c>
      <c r="HE11" s="24">
        <v>0</v>
      </c>
      <c r="HF11" s="24">
        <v>0</v>
      </c>
      <c r="HG11" s="24">
        <v>0</v>
      </c>
      <c r="HH11" s="24" t="s">
        <v>55</v>
      </c>
      <c r="HI11" s="24">
        <v>0</v>
      </c>
      <c r="HJ11" s="24">
        <v>0</v>
      </c>
      <c r="HK11" s="24">
        <v>0</v>
      </c>
      <c r="HL11" s="24">
        <v>0</v>
      </c>
      <c r="HM11" s="24" t="s">
        <v>55</v>
      </c>
      <c r="HN11" s="24">
        <v>0</v>
      </c>
      <c r="HO11" s="24">
        <v>0</v>
      </c>
      <c r="HP11" s="24">
        <v>0</v>
      </c>
      <c r="HQ11" s="24">
        <v>0</v>
      </c>
      <c r="HR11" s="24" t="s">
        <v>55</v>
      </c>
      <c r="HS11" s="24">
        <v>5432.2</v>
      </c>
      <c r="HT11" s="24">
        <v>5432.2</v>
      </c>
      <c r="HU11" s="24">
        <v>5432.2</v>
      </c>
      <c r="HV11" s="24">
        <v>5432.2</v>
      </c>
      <c r="HW11" s="24">
        <f>HV11/HU11%</f>
        <v>100</v>
      </c>
      <c r="HX11" s="24">
        <v>0</v>
      </c>
      <c r="HY11" s="24">
        <v>0</v>
      </c>
      <c r="HZ11" s="24">
        <v>0</v>
      </c>
      <c r="IA11" s="24">
        <v>0</v>
      </c>
      <c r="IB11" s="24" t="s">
        <v>55</v>
      </c>
      <c r="IC11" s="24">
        <v>83738.5</v>
      </c>
      <c r="ID11" s="24">
        <v>79300.399999999994</v>
      </c>
      <c r="IE11" s="24">
        <v>79300.399999999994</v>
      </c>
      <c r="IF11" s="24">
        <v>39268.5</v>
      </c>
      <c r="IG11" s="24">
        <f t="shared" si="78"/>
        <v>49.518665731824811</v>
      </c>
      <c r="IH11" s="24">
        <v>3124.5</v>
      </c>
      <c r="II11" s="24">
        <v>2753.3</v>
      </c>
      <c r="IJ11" s="30">
        <v>2753.3</v>
      </c>
      <c r="IK11" s="17">
        <v>2753.3</v>
      </c>
      <c r="IL11" s="25">
        <f>IK11/IJ11%</f>
        <v>100</v>
      </c>
      <c r="IM11" s="15">
        <f t="shared" si="65"/>
        <v>517698.8000000001</v>
      </c>
      <c r="IN11" s="15">
        <f t="shared" si="66"/>
        <v>547702.49999999988</v>
      </c>
      <c r="IO11" s="15">
        <f t="shared" si="67"/>
        <v>557177.99999999988</v>
      </c>
      <c r="IP11" s="15">
        <f t="shared" si="68"/>
        <v>555939.4</v>
      </c>
      <c r="IQ11" s="13">
        <f t="shared" si="69"/>
        <v>99.777701201411432</v>
      </c>
      <c r="IR11" s="17">
        <v>5285.7</v>
      </c>
      <c r="IS11" s="17">
        <v>4980.7</v>
      </c>
      <c r="IT11" s="26">
        <v>4980.7</v>
      </c>
      <c r="IU11" s="26">
        <v>4980.7</v>
      </c>
      <c r="IV11" s="17">
        <f t="shared" si="4"/>
        <v>100</v>
      </c>
      <c r="IW11" s="17">
        <v>114.1</v>
      </c>
      <c r="IX11" s="17">
        <v>0</v>
      </c>
      <c r="IY11" s="26">
        <v>0</v>
      </c>
      <c r="IZ11" s="17">
        <v>0</v>
      </c>
      <c r="JA11" s="17" t="s">
        <v>55</v>
      </c>
      <c r="JB11" s="17">
        <v>2.7</v>
      </c>
      <c r="JC11" s="17">
        <v>2.7</v>
      </c>
      <c r="JD11" s="26">
        <v>2.7</v>
      </c>
      <c r="JE11" s="17">
        <v>2.7</v>
      </c>
      <c r="JF11" s="17">
        <f t="shared" si="6"/>
        <v>100</v>
      </c>
      <c r="JG11" s="17">
        <v>135789.9</v>
      </c>
      <c r="JH11" s="17">
        <v>140231.6</v>
      </c>
      <c r="JI11" s="26">
        <v>149707</v>
      </c>
      <c r="JJ11" s="17">
        <v>148774.6</v>
      </c>
      <c r="JK11" s="17">
        <f t="shared" si="35"/>
        <v>99.377183431636468</v>
      </c>
      <c r="JL11" s="17">
        <v>327523.5</v>
      </c>
      <c r="JM11" s="17">
        <v>360317.8</v>
      </c>
      <c r="JN11" s="24">
        <v>360317.8</v>
      </c>
      <c r="JO11" s="24">
        <v>360317.8</v>
      </c>
      <c r="JP11" s="25">
        <f t="shared" si="36"/>
        <v>100</v>
      </c>
      <c r="JQ11" s="25">
        <v>9988.7000000000007</v>
      </c>
      <c r="JR11" s="25">
        <v>5288.6</v>
      </c>
      <c r="JS11" s="26">
        <v>5288.6</v>
      </c>
      <c r="JT11" s="24">
        <v>5233.5</v>
      </c>
      <c r="JU11" s="24">
        <f t="shared" si="37"/>
        <v>98.958136368793248</v>
      </c>
      <c r="JV11" s="24">
        <v>2602.3000000000002</v>
      </c>
      <c r="JW11" s="24">
        <v>1749.8</v>
      </c>
      <c r="JX11" s="26">
        <v>1749.8</v>
      </c>
      <c r="JY11" s="17">
        <v>1607</v>
      </c>
      <c r="JZ11" s="17">
        <f t="shared" si="7"/>
        <v>91.839067321979655</v>
      </c>
      <c r="KA11" s="17">
        <v>802.7</v>
      </c>
      <c r="KB11" s="17">
        <v>0</v>
      </c>
      <c r="KC11" s="26">
        <v>0</v>
      </c>
      <c r="KD11" s="17">
        <v>0</v>
      </c>
      <c r="KE11" s="17" t="s">
        <v>55</v>
      </c>
      <c r="KF11" s="17">
        <v>0</v>
      </c>
      <c r="KG11" s="17">
        <v>0</v>
      </c>
      <c r="KH11" s="26">
        <v>0</v>
      </c>
      <c r="KI11" s="17">
        <v>0</v>
      </c>
      <c r="KJ11" s="17" t="s">
        <v>55</v>
      </c>
      <c r="KK11" s="17">
        <v>2818.3</v>
      </c>
      <c r="KL11" s="17">
        <v>5018.3</v>
      </c>
      <c r="KM11" s="26">
        <v>5018.3</v>
      </c>
      <c r="KN11" s="17">
        <v>5018.3</v>
      </c>
      <c r="KO11" s="17">
        <f t="shared" si="8"/>
        <v>100</v>
      </c>
      <c r="KP11" s="17">
        <v>297.5</v>
      </c>
      <c r="KQ11" s="17">
        <v>297.5</v>
      </c>
      <c r="KR11" s="26">
        <v>297.5</v>
      </c>
      <c r="KS11" s="17">
        <v>297.5</v>
      </c>
      <c r="KT11" s="17">
        <f t="shared" si="9"/>
        <v>100</v>
      </c>
      <c r="KU11" s="17">
        <v>14.9</v>
      </c>
      <c r="KV11" s="17">
        <v>14.9</v>
      </c>
      <c r="KW11" s="26">
        <v>14.9</v>
      </c>
      <c r="KX11" s="17">
        <v>14.9</v>
      </c>
      <c r="KY11" s="17">
        <f t="shared" si="10"/>
        <v>100</v>
      </c>
      <c r="KZ11" s="17">
        <v>95.5</v>
      </c>
      <c r="LA11" s="17">
        <v>74.599999999999994</v>
      </c>
      <c r="LB11" s="26">
        <v>74.599999999999994</v>
      </c>
      <c r="LC11" s="17">
        <v>74.599999999999994</v>
      </c>
      <c r="LD11" s="17">
        <f t="shared" si="70"/>
        <v>99.999999999999986</v>
      </c>
      <c r="LE11" s="17">
        <v>0</v>
      </c>
      <c r="LF11" s="17">
        <v>0</v>
      </c>
      <c r="LG11" s="26">
        <v>0</v>
      </c>
      <c r="LH11" s="17">
        <v>0</v>
      </c>
      <c r="LI11" s="17" t="s">
        <v>55</v>
      </c>
      <c r="LJ11" s="17">
        <v>654.9</v>
      </c>
      <c r="LK11" s="17">
        <v>946.9</v>
      </c>
      <c r="LL11" s="26">
        <v>947</v>
      </c>
      <c r="LM11" s="17">
        <v>883.5</v>
      </c>
      <c r="LN11" s="17">
        <f t="shared" si="11"/>
        <v>93.294614572333685</v>
      </c>
      <c r="LO11" s="17">
        <v>443.1</v>
      </c>
      <c r="LP11" s="17">
        <v>443.1</v>
      </c>
      <c r="LQ11" s="26">
        <v>443.1</v>
      </c>
      <c r="LR11" s="17">
        <v>443.1</v>
      </c>
      <c r="LS11" s="17">
        <f t="shared" si="12"/>
        <v>100</v>
      </c>
      <c r="LT11" s="17">
        <v>0</v>
      </c>
      <c r="LU11" s="17">
        <v>0</v>
      </c>
      <c r="LV11" s="26">
        <v>0</v>
      </c>
      <c r="LW11" s="17">
        <v>0</v>
      </c>
      <c r="LX11" s="17" t="s">
        <v>55</v>
      </c>
      <c r="LY11" s="17">
        <v>0</v>
      </c>
      <c r="LZ11" s="17">
        <v>0</v>
      </c>
      <c r="MA11" s="31">
        <v>0</v>
      </c>
      <c r="MB11" s="17">
        <v>0</v>
      </c>
      <c r="MC11" s="17" t="s">
        <v>55</v>
      </c>
      <c r="MD11" s="17">
        <v>2728.3</v>
      </c>
      <c r="ME11" s="17">
        <v>2865.3</v>
      </c>
      <c r="MF11" s="31">
        <v>2865.3</v>
      </c>
      <c r="MG11" s="17">
        <v>2865.3</v>
      </c>
      <c r="MH11" s="17">
        <f t="shared" si="13"/>
        <v>100</v>
      </c>
      <c r="MI11" s="17">
        <v>0</v>
      </c>
      <c r="MJ11" s="17">
        <v>0</v>
      </c>
      <c r="MK11" s="26">
        <v>0</v>
      </c>
      <c r="ML11" s="26">
        <v>0</v>
      </c>
      <c r="MM11" s="17" t="s">
        <v>55</v>
      </c>
      <c r="MN11" s="17">
        <v>328.9</v>
      </c>
      <c r="MO11" s="17">
        <v>400.1</v>
      </c>
      <c r="MP11" s="26">
        <v>400.1</v>
      </c>
      <c r="MQ11" s="17">
        <v>400</v>
      </c>
      <c r="MR11" s="17">
        <f t="shared" si="14"/>
        <v>99.975006248437879</v>
      </c>
      <c r="MS11" s="17">
        <v>1910.9</v>
      </c>
      <c r="MT11" s="17">
        <v>490</v>
      </c>
      <c r="MU11" s="26">
        <v>490</v>
      </c>
      <c r="MV11" s="17">
        <v>490</v>
      </c>
      <c r="MW11" s="17">
        <f t="shared" si="15"/>
        <v>99.999999999999986</v>
      </c>
      <c r="MX11" s="17">
        <v>0</v>
      </c>
      <c r="MY11" s="17">
        <v>0</v>
      </c>
      <c r="MZ11" s="26">
        <v>0</v>
      </c>
      <c r="NA11" s="17">
        <v>0</v>
      </c>
      <c r="NB11" s="17" t="s">
        <v>55</v>
      </c>
      <c r="NC11" s="17">
        <v>616.9</v>
      </c>
      <c r="ND11" s="17">
        <v>0</v>
      </c>
      <c r="NE11" s="17">
        <v>0</v>
      </c>
      <c r="NF11" s="17">
        <v>0</v>
      </c>
      <c r="NG11" s="17" t="s">
        <v>55</v>
      </c>
      <c r="NH11" s="17">
        <v>18654</v>
      </c>
      <c r="NI11" s="17">
        <v>17554.599999999999</v>
      </c>
      <c r="NJ11" s="26">
        <v>17554.599999999999</v>
      </c>
      <c r="NK11" s="17">
        <v>17509.900000000001</v>
      </c>
      <c r="NL11" s="17">
        <f t="shared" si="71"/>
        <v>99.745365887003985</v>
      </c>
      <c r="NM11" s="17">
        <v>7026</v>
      </c>
      <c r="NN11" s="17">
        <v>7026</v>
      </c>
      <c r="NO11" s="26">
        <v>7026</v>
      </c>
      <c r="NP11" s="17">
        <v>7026</v>
      </c>
      <c r="NQ11" s="17">
        <f t="shared" si="38"/>
        <v>100</v>
      </c>
      <c r="NR11" s="47">
        <f t="shared" si="39"/>
        <v>15438</v>
      </c>
      <c r="NS11" s="47">
        <f t="shared" si="40"/>
        <v>45666.5</v>
      </c>
      <c r="NT11" s="47">
        <f t="shared" si="41"/>
        <v>89746.6</v>
      </c>
      <c r="NU11" s="47">
        <f t="shared" si="42"/>
        <v>84466.6</v>
      </c>
      <c r="NV11" s="52">
        <f t="shared" si="43"/>
        <v>94.116768768956149</v>
      </c>
      <c r="NW11" s="24">
        <v>0</v>
      </c>
      <c r="NX11" s="24">
        <v>13592.9</v>
      </c>
      <c r="NY11" s="24">
        <v>13592.9</v>
      </c>
      <c r="NZ11" s="24">
        <v>12632.7</v>
      </c>
      <c r="OA11" s="24">
        <f t="shared" si="72"/>
        <v>92.936018068256232</v>
      </c>
      <c r="OB11" s="24">
        <v>0</v>
      </c>
      <c r="OC11" s="24">
        <v>0</v>
      </c>
      <c r="OD11" s="24">
        <v>0</v>
      </c>
      <c r="OE11" s="24">
        <v>0</v>
      </c>
      <c r="OF11" s="24" t="s">
        <v>55</v>
      </c>
      <c r="OG11" s="24">
        <v>0</v>
      </c>
      <c r="OH11" s="24">
        <v>0</v>
      </c>
      <c r="OI11" s="24">
        <v>18350</v>
      </c>
      <c r="OJ11" s="24">
        <v>18350</v>
      </c>
      <c r="OK11" s="24">
        <f t="shared" si="73"/>
        <v>100</v>
      </c>
      <c r="OL11" s="24">
        <v>0</v>
      </c>
      <c r="OM11" s="24">
        <v>0</v>
      </c>
      <c r="ON11" s="24">
        <v>17310.5</v>
      </c>
      <c r="OO11" s="24">
        <v>17310.5</v>
      </c>
      <c r="OP11" s="24">
        <f t="shared" si="74"/>
        <v>100</v>
      </c>
      <c r="OQ11" s="24">
        <v>0</v>
      </c>
      <c r="OR11" s="24">
        <v>0</v>
      </c>
      <c r="OS11" s="24">
        <v>0</v>
      </c>
      <c r="OT11" s="24">
        <v>0</v>
      </c>
      <c r="OU11" s="24" t="s">
        <v>55</v>
      </c>
      <c r="OV11" s="24">
        <v>0</v>
      </c>
      <c r="OW11" s="24">
        <v>1812.4</v>
      </c>
      <c r="OX11" s="24">
        <v>1812.4</v>
      </c>
      <c r="OY11" s="24">
        <v>1689.5</v>
      </c>
      <c r="OZ11" s="24">
        <f t="shared" si="44"/>
        <v>93.218936217170594</v>
      </c>
      <c r="PA11" s="24">
        <v>0</v>
      </c>
      <c r="PB11" s="24">
        <v>0</v>
      </c>
      <c r="PC11" s="24">
        <v>154</v>
      </c>
      <c r="PD11" s="24">
        <v>154</v>
      </c>
      <c r="PE11" s="24">
        <f t="shared" si="45"/>
        <v>100</v>
      </c>
      <c r="PF11" s="24">
        <v>0</v>
      </c>
      <c r="PG11" s="24">
        <v>0</v>
      </c>
      <c r="PH11" s="24">
        <v>0</v>
      </c>
      <c r="PI11" s="24">
        <v>0</v>
      </c>
      <c r="PJ11" s="24" t="s">
        <v>55</v>
      </c>
      <c r="PK11" s="24">
        <v>0</v>
      </c>
      <c r="PL11" s="24">
        <v>0</v>
      </c>
      <c r="PM11" s="30">
        <v>0</v>
      </c>
      <c r="PN11" s="17">
        <v>0</v>
      </c>
      <c r="PO11" s="17" t="s">
        <v>55</v>
      </c>
      <c r="PP11" s="17">
        <v>0</v>
      </c>
      <c r="PQ11" s="17">
        <v>0</v>
      </c>
      <c r="PR11" s="30">
        <v>0</v>
      </c>
      <c r="PS11" s="30">
        <v>0</v>
      </c>
      <c r="PT11" s="30" t="s">
        <v>55</v>
      </c>
      <c r="PU11" s="30">
        <v>15438</v>
      </c>
      <c r="PV11" s="30">
        <v>15438</v>
      </c>
      <c r="PW11" s="17">
        <v>15438</v>
      </c>
      <c r="PX11" s="17">
        <v>15438</v>
      </c>
      <c r="PY11" s="18">
        <f t="shared" si="46"/>
        <v>100</v>
      </c>
      <c r="PZ11" s="18">
        <v>0</v>
      </c>
      <c r="QA11" s="18">
        <v>0</v>
      </c>
      <c r="QB11" s="17">
        <v>0</v>
      </c>
      <c r="QC11" s="17">
        <v>0</v>
      </c>
      <c r="QD11" s="17" t="s">
        <v>55</v>
      </c>
      <c r="QE11" s="17">
        <v>0</v>
      </c>
      <c r="QF11" s="17">
        <v>0</v>
      </c>
      <c r="QG11" s="17">
        <v>0</v>
      </c>
      <c r="QH11" s="17">
        <v>0</v>
      </c>
      <c r="QI11" s="18" t="s">
        <v>55</v>
      </c>
      <c r="QJ11" s="18">
        <v>0</v>
      </c>
      <c r="QK11" s="18">
        <v>0</v>
      </c>
      <c r="QL11" s="17">
        <v>0</v>
      </c>
      <c r="QM11" s="17">
        <v>0</v>
      </c>
      <c r="QN11" s="18" t="s">
        <v>55</v>
      </c>
      <c r="QO11" s="18">
        <v>0</v>
      </c>
      <c r="QP11" s="18">
        <v>2767.1</v>
      </c>
      <c r="QQ11" s="17">
        <v>2767.1</v>
      </c>
      <c r="QR11" s="17">
        <v>2767.1</v>
      </c>
      <c r="QS11" s="18">
        <f t="shared" si="47"/>
        <v>100</v>
      </c>
      <c r="QT11" s="18">
        <v>0</v>
      </c>
      <c r="QU11" s="18">
        <v>0</v>
      </c>
      <c r="QV11" s="17">
        <v>0</v>
      </c>
      <c r="QW11" s="17">
        <v>0</v>
      </c>
      <c r="QX11" s="18" t="s">
        <v>55</v>
      </c>
      <c r="QY11" s="18">
        <v>0</v>
      </c>
      <c r="QZ11" s="18">
        <v>0</v>
      </c>
      <c r="RA11" s="17">
        <v>0</v>
      </c>
      <c r="RB11" s="17">
        <v>0</v>
      </c>
      <c r="RC11" s="18" t="s">
        <v>55</v>
      </c>
      <c r="RD11" s="18">
        <v>0</v>
      </c>
      <c r="RE11" s="18">
        <v>0</v>
      </c>
      <c r="RF11" s="17">
        <v>0</v>
      </c>
      <c r="RG11" s="17">
        <v>0</v>
      </c>
      <c r="RH11" s="18" t="s">
        <v>55</v>
      </c>
      <c r="RI11" s="18">
        <v>0</v>
      </c>
      <c r="RJ11" s="18">
        <v>0</v>
      </c>
      <c r="RK11" s="17">
        <v>0</v>
      </c>
      <c r="RL11" s="17">
        <v>0</v>
      </c>
      <c r="RM11" s="18" t="s">
        <v>55</v>
      </c>
      <c r="RN11" s="18">
        <v>0</v>
      </c>
      <c r="RO11" s="18">
        <v>0</v>
      </c>
      <c r="RP11" s="17">
        <v>0</v>
      </c>
      <c r="RQ11" s="17">
        <v>0</v>
      </c>
      <c r="RR11" s="17" t="s">
        <v>55</v>
      </c>
      <c r="RS11" s="17">
        <v>0</v>
      </c>
      <c r="RT11" s="17">
        <v>28</v>
      </c>
      <c r="RU11" s="17">
        <v>28</v>
      </c>
      <c r="RV11" s="17">
        <v>28</v>
      </c>
      <c r="RW11" s="18">
        <f>(RV11/RU11)*100</f>
        <v>100</v>
      </c>
      <c r="RX11" s="18">
        <v>0</v>
      </c>
      <c r="RY11" s="18">
        <v>0</v>
      </c>
      <c r="RZ11" s="17">
        <v>0</v>
      </c>
      <c r="SA11" s="17">
        <v>0</v>
      </c>
      <c r="SB11" s="18" t="s">
        <v>55</v>
      </c>
      <c r="SC11" s="18">
        <v>0</v>
      </c>
      <c r="SD11" s="18">
        <v>0</v>
      </c>
      <c r="SE11" s="18">
        <v>0</v>
      </c>
      <c r="SF11" s="18">
        <v>0</v>
      </c>
      <c r="SG11" s="18" t="s">
        <v>55</v>
      </c>
      <c r="SH11" s="18">
        <v>0</v>
      </c>
      <c r="SI11" s="18">
        <v>11115.9</v>
      </c>
      <c r="SJ11" s="18">
        <v>19381.5</v>
      </c>
      <c r="SK11" s="18">
        <v>15184.6</v>
      </c>
      <c r="SL11" s="18">
        <f>(SK11/SJ11)*100</f>
        <v>78.345845264814386</v>
      </c>
      <c r="SM11" s="18">
        <v>0</v>
      </c>
      <c r="SN11" s="18">
        <v>0</v>
      </c>
      <c r="SO11" s="18">
        <v>0</v>
      </c>
      <c r="SP11" s="18">
        <v>0</v>
      </c>
      <c r="SQ11" s="18" t="s">
        <v>55</v>
      </c>
      <c r="SR11" s="18">
        <v>0</v>
      </c>
      <c r="SS11" s="18">
        <v>0</v>
      </c>
      <c r="ST11" s="18">
        <v>0</v>
      </c>
      <c r="SU11" s="18">
        <v>0</v>
      </c>
      <c r="SV11" s="18" t="s">
        <v>55</v>
      </c>
      <c r="SW11" s="18">
        <v>0</v>
      </c>
      <c r="SX11" s="18">
        <v>0</v>
      </c>
      <c r="SY11" s="18">
        <v>0</v>
      </c>
      <c r="SZ11" s="18">
        <v>0</v>
      </c>
      <c r="TA11" s="18" t="s">
        <v>55</v>
      </c>
      <c r="TB11" s="18">
        <v>0</v>
      </c>
      <c r="TC11" s="18">
        <v>0</v>
      </c>
      <c r="TD11" s="17">
        <v>0</v>
      </c>
      <c r="TE11" s="17">
        <v>0</v>
      </c>
      <c r="TF11" s="18" t="s">
        <v>55</v>
      </c>
      <c r="TG11" s="18">
        <v>0</v>
      </c>
      <c r="TH11" s="18">
        <v>912.2</v>
      </c>
      <c r="TI11" s="17">
        <v>912.2</v>
      </c>
      <c r="TJ11" s="17">
        <v>912.2</v>
      </c>
      <c r="TK11" s="18">
        <f t="shared" si="77"/>
        <v>100</v>
      </c>
      <c r="TL11" s="18">
        <v>0</v>
      </c>
      <c r="TM11" s="18">
        <v>0</v>
      </c>
      <c r="TN11" s="17">
        <v>0</v>
      </c>
      <c r="TO11" s="17">
        <v>0</v>
      </c>
      <c r="TP11" s="18" t="s">
        <v>55</v>
      </c>
      <c r="TQ11" s="18">
        <v>0</v>
      </c>
      <c r="TR11" s="18">
        <v>0</v>
      </c>
      <c r="TS11" s="18">
        <v>0</v>
      </c>
      <c r="TT11" s="18">
        <v>0</v>
      </c>
      <c r="TU11" s="18" t="s">
        <v>55</v>
      </c>
      <c r="TV11" s="44">
        <f t="shared" si="48"/>
        <v>830747.10000000009</v>
      </c>
      <c r="TW11" s="44">
        <f t="shared" si="49"/>
        <v>1115136.7999999998</v>
      </c>
      <c r="TX11" s="44">
        <f t="shared" si="50"/>
        <v>1172194.5</v>
      </c>
      <c r="TY11" s="44">
        <f t="shared" si="51"/>
        <v>1031332.6</v>
      </c>
      <c r="TZ11" s="45">
        <f t="shared" si="22"/>
        <v>87.983060831628194</v>
      </c>
      <c r="UA11" s="7"/>
      <c r="UB11" s="7"/>
      <c r="UD11" s="9"/>
    </row>
    <row r="12" spans="1:550" x14ac:dyDescent="0.2">
      <c r="A12" s="20" t="s">
        <v>13</v>
      </c>
      <c r="B12" s="47">
        <f t="shared" si="23"/>
        <v>50548</v>
      </c>
      <c r="C12" s="47">
        <f t="shared" si="23"/>
        <v>50548</v>
      </c>
      <c r="D12" s="44">
        <f t="shared" si="52"/>
        <v>51208</v>
      </c>
      <c r="E12" s="44">
        <f t="shared" si="53"/>
        <v>51208</v>
      </c>
      <c r="F12" s="45">
        <f t="shared" si="54"/>
        <v>100</v>
      </c>
      <c r="G12" s="17">
        <v>50548</v>
      </c>
      <c r="H12" s="17">
        <v>50548</v>
      </c>
      <c r="I12" s="30">
        <v>50548</v>
      </c>
      <c r="J12" s="17">
        <v>50548</v>
      </c>
      <c r="K12" s="17">
        <f t="shared" si="55"/>
        <v>100</v>
      </c>
      <c r="L12" s="17">
        <v>0</v>
      </c>
      <c r="M12" s="17">
        <v>0</v>
      </c>
      <c r="N12" s="30">
        <v>0</v>
      </c>
      <c r="O12" s="17">
        <v>0</v>
      </c>
      <c r="P12" s="17" t="s">
        <v>55</v>
      </c>
      <c r="Q12" s="17">
        <v>0</v>
      </c>
      <c r="R12" s="17">
        <v>0</v>
      </c>
      <c r="S12" s="17">
        <v>0</v>
      </c>
      <c r="T12" s="17">
        <v>0</v>
      </c>
      <c r="U12" s="17" t="s">
        <v>55</v>
      </c>
      <c r="V12" s="17">
        <v>0</v>
      </c>
      <c r="W12" s="17">
        <v>0</v>
      </c>
      <c r="X12" s="17">
        <v>0</v>
      </c>
      <c r="Y12" s="17">
        <v>0</v>
      </c>
      <c r="Z12" s="18" t="s">
        <v>55</v>
      </c>
      <c r="AA12" s="18">
        <v>0</v>
      </c>
      <c r="AB12" s="18">
        <v>0</v>
      </c>
      <c r="AC12" s="17">
        <v>660</v>
      </c>
      <c r="AD12" s="17">
        <v>660</v>
      </c>
      <c r="AE12" s="18">
        <f t="shared" si="25"/>
        <v>100</v>
      </c>
      <c r="AF12" s="44">
        <f t="shared" si="57"/>
        <v>5044.8999999999996</v>
      </c>
      <c r="AG12" s="44">
        <f t="shared" si="58"/>
        <v>29173.4</v>
      </c>
      <c r="AH12" s="44">
        <f t="shared" si="59"/>
        <v>29173.400000000005</v>
      </c>
      <c r="AI12" s="44">
        <f t="shared" si="60"/>
        <v>28908.600000000002</v>
      </c>
      <c r="AJ12" s="45">
        <f t="shared" si="27"/>
        <v>99.092323829241707</v>
      </c>
      <c r="AK12" s="17">
        <v>0</v>
      </c>
      <c r="AL12" s="17">
        <v>16563</v>
      </c>
      <c r="AM12" s="17">
        <v>16563</v>
      </c>
      <c r="AN12" s="17">
        <v>16563</v>
      </c>
      <c r="AO12" s="17">
        <f t="shared" si="61"/>
        <v>100</v>
      </c>
      <c r="AP12" s="17">
        <v>0</v>
      </c>
      <c r="AQ12" s="17">
        <v>0</v>
      </c>
      <c r="AR12" s="30">
        <v>0</v>
      </c>
      <c r="AS12" s="17">
        <v>0</v>
      </c>
      <c r="AT12" s="17" t="s">
        <v>55</v>
      </c>
      <c r="AU12" s="17">
        <v>0</v>
      </c>
      <c r="AV12" s="17">
        <v>0</v>
      </c>
      <c r="AW12" s="17">
        <v>0</v>
      </c>
      <c r="AX12" s="17">
        <v>0</v>
      </c>
      <c r="AY12" s="17" t="s">
        <v>55</v>
      </c>
      <c r="AZ12" s="17">
        <v>0</v>
      </c>
      <c r="BA12" s="17">
        <v>0</v>
      </c>
      <c r="BB12" s="30">
        <v>0</v>
      </c>
      <c r="BC12" s="17">
        <v>0</v>
      </c>
      <c r="BD12" s="17" t="s">
        <v>55</v>
      </c>
      <c r="BE12" s="17">
        <v>0</v>
      </c>
      <c r="BF12" s="17">
        <v>0</v>
      </c>
      <c r="BG12" s="30">
        <v>0</v>
      </c>
      <c r="BH12" s="17">
        <v>0</v>
      </c>
      <c r="BI12" s="17" t="s">
        <v>55</v>
      </c>
      <c r="BJ12" s="17">
        <v>0</v>
      </c>
      <c r="BK12" s="17">
        <v>0</v>
      </c>
      <c r="BL12" s="30">
        <v>0</v>
      </c>
      <c r="BM12" s="17">
        <v>0</v>
      </c>
      <c r="BN12" s="17" t="s">
        <v>55</v>
      </c>
      <c r="BO12" s="17">
        <v>0</v>
      </c>
      <c r="BP12" s="17">
        <v>0</v>
      </c>
      <c r="BQ12" s="30">
        <v>0</v>
      </c>
      <c r="BR12" s="30">
        <v>0</v>
      </c>
      <c r="BS12" s="17" t="s">
        <v>55</v>
      </c>
      <c r="BT12" s="17">
        <v>77.900000000000006</v>
      </c>
      <c r="BU12" s="17">
        <v>77.900000000000006</v>
      </c>
      <c r="BV12" s="30">
        <v>77.900000000000006</v>
      </c>
      <c r="BW12" s="30">
        <v>77.900000000000006</v>
      </c>
      <c r="BX12" s="17">
        <f t="shared" si="62"/>
        <v>100</v>
      </c>
      <c r="BY12" s="17">
        <v>0</v>
      </c>
      <c r="BZ12" s="17">
        <v>0</v>
      </c>
      <c r="CA12" s="17">
        <v>0</v>
      </c>
      <c r="CB12" s="17">
        <v>0</v>
      </c>
      <c r="CC12" s="17" t="s">
        <v>55</v>
      </c>
      <c r="CD12" s="17">
        <v>0</v>
      </c>
      <c r="CE12" s="17">
        <v>0</v>
      </c>
      <c r="CF12" s="17">
        <v>0</v>
      </c>
      <c r="CG12" s="17">
        <v>0</v>
      </c>
      <c r="CH12" s="17" t="s">
        <v>55</v>
      </c>
      <c r="CI12" s="17">
        <v>4026.6</v>
      </c>
      <c r="CJ12" s="17">
        <v>4026.6</v>
      </c>
      <c r="CK12" s="17">
        <v>4026.6</v>
      </c>
      <c r="CL12" s="17">
        <v>4026.6</v>
      </c>
      <c r="CM12" s="17">
        <f t="shared" si="75"/>
        <v>100</v>
      </c>
      <c r="CN12" s="17">
        <v>0</v>
      </c>
      <c r="CO12" s="17">
        <v>3416.4</v>
      </c>
      <c r="CP12" s="17">
        <v>3416.4</v>
      </c>
      <c r="CQ12" s="17">
        <v>3151.6</v>
      </c>
      <c r="CR12" s="17">
        <f t="shared" si="28"/>
        <v>92.24915115326074</v>
      </c>
      <c r="CS12" s="17">
        <v>0</v>
      </c>
      <c r="CT12" s="17">
        <v>0</v>
      </c>
      <c r="CU12" s="17">
        <v>0</v>
      </c>
      <c r="CV12" s="17">
        <v>0</v>
      </c>
      <c r="CW12" s="17" t="s">
        <v>55</v>
      </c>
      <c r="CX12" s="17">
        <v>0</v>
      </c>
      <c r="CY12" s="17">
        <v>0</v>
      </c>
      <c r="CZ12" s="30">
        <v>0</v>
      </c>
      <c r="DA12" s="30">
        <v>0</v>
      </c>
      <c r="DB12" s="17" t="s">
        <v>55</v>
      </c>
      <c r="DC12" s="17">
        <v>145.4</v>
      </c>
      <c r="DD12" s="17">
        <v>145.4</v>
      </c>
      <c r="DE12" s="30">
        <v>145.4</v>
      </c>
      <c r="DF12" s="17">
        <v>145.4</v>
      </c>
      <c r="DG12" s="17">
        <f t="shared" si="29"/>
        <v>100</v>
      </c>
      <c r="DH12" s="17">
        <v>0</v>
      </c>
      <c r="DI12" s="17">
        <v>0</v>
      </c>
      <c r="DJ12" s="30">
        <v>0</v>
      </c>
      <c r="DK12" s="17">
        <v>0</v>
      </c>
      <c r="DL12" s="17" t="s">
        <v>55</v>
      </c>
      <c r="DM12" s="17">
        <v>0</v>
      </c>
      <c r="DN12" s="17">
        <v>0</v>
      </c>
      <c r="DO12" s="30">
        <v>0</v>
      </c>
      <c r="DP12" s="30">
        <v>0</v>
      </c>
      <c r="DQ12" s="17" t="s">
        <v>55</v>
      </c>
      <c r="DR12" s="17">
        <v>0</v>
      </c>
      <c r="DS12" s="17">
        <v>0</v>
      </c>
      <c r="DT12" s="30">
        <v>0</v>
      </c>
      <c r="DU12" s="17">
        <v>0</v>
      </c>
      <c r="DV12" s="17" t="s">
        <v>55</v>
      </c>
      <c r="DW12" s="17">
        <v>0</v>
      </c>
      <c r="DX12" s="17">
        <v>0</v>
      </c>
      <c r="DY12" s="30">
        <v>0</v>
      </c>
      <c r="DZ12" s="30">
        <v>0</v>
      </c>
      <c r="EA12" s="17" t="s">
        <v>55</v>
      </c>
      <c r="EB12" s="17">
        <v>0</v>
      </c>
      <c r="EC12" s="17">
        <v>0</v>
      </c>
      <c r="ED12" s="30">
        <v>0</v>
      </c>
      <c r="EE12" s="30">
        <v>0</v>
      </c>
      <c r="EF12" s="17" t="s">
        <v>55</v>
      </c>
      <c r="EG12" s="17">
        <v>0</v>
      </c>
      <c r="EH12" s="17">
        <v>0</v>
      </c>
      <c r="EI12" s="30">
        <v>0</v>
      </c>
      <c r="EJ12" s="17">
        <v>0</v>
      </c>
      <c r="EK12" s="17" t="s">
        <v>55</v>
      </c>
      <c r="EL12" s="17">
        <v>0</v>
      </c>
      <c r="EM12" s="17">
        <v>1728.3</v>
      </c>
      <c r="EN12" s="17">
        <v>1728.2</v>
      </c>
      <c r="EO12" s="17">
        <v>1728.2</v>
      </c>
      <c r="EP12" s="17">
        <f t="shared" si="76"/>
        <v>100</v>
      </c>
      <c r="EQ12" s="17">
        <v>0</v>
      </c>
      <c r="ER12" s="17">
        <v>0</v>
      </c>
      <c r="ES12" s="17">
        <v>0</v>
      </c>
      <c r="ET12" s="17">
        <v>0</v>
      </c>
      <c r="EU12" s="17" t="s">
        <v>55</v>
      </c>
      <c r="EV12" s="17">
        <v>0</v>
      </c>
      <c r="EW12" s="17">
        <v>0</v>
      </c>
      <c r="EX12" s="30">
        <v>0</v>
      </c>
      <c r="EY12" s="30">
        <v>0</v>
      </c>
      <c r="EZ12" s="24" t="s">
        <v>55</v>
      </c>
      <c r="FA12" s="24">
        <v>0</v>
      </c>
      <c r="FB12" s="24">
        <v>0</v>
      </c>
      <c r="FC12" s="30">
        <v>0</v>
      </c>
      <c r="FD12" s="30">
        <v>0</v>
      </c>
      <c r="FE12" s="24" t="s">
        <v>55</v>
      </c>
      <c r="FF12" s="24">
        <v>0</v>
      </c>
      <c r="FG12" s="24">
        <v>850</v>
      </c>
      <c r="FH12" s="24">
        <v>850</v>
      </c>
      <c r="FI12" s="24">
        <v>850</v>
      </c>
      <c r="FJ12" s="24">
        <f t="shared" si="64"/>
        <v>100</v>
      </c>
      <c r="FK12" s="24">
        <v>0</v>
      </c>
      <c r="FL12" s="24">
        <v>0</v>
      </c>
      <c r="FM12" s="30">
        <v>0</v>
      </c>
      <c r="FN12" s="30">
        <v>0</v>
      </c>
      <c r="FO12" s="24" t="s">
        <v>55</v>
      </c>
      <c r="FP12" s="24">
        <v>0</v>
      </c>
      <c r="FQ12" s="24">
        <v>0</v>
      </c>
      <c r="FR12" s="30">
        <v>0</v>
      </c>
      <c r="FS12" s="24">
        <v>0</v>
      </c>
      <c r="FT12" s="24" t="s">
        <v>55</v>
      </c>
      <c r="FU12" s="24">
        <v>0</v>
      </c>
      <c r="FV12" s="24">
        <v>0</v>
      </c>
      <c r="FW12" s="24">
        <v>0</v>
      </c>
      <c r="FX12" s="24">
        <v>0</v>
      </c>
      <c r="FY12" s="24" t="s">
        <v>55</v>
      </c>
      <c r="FZ12" s="24">
        <v>0</v>
      </c>
      <c r="GA12" s="24">
        <v>965.8</v>
      </c>
      <c r="GB12" s="24">
        <v>965.9</v>
      </c>
      <c r="GC12" s="24">
        <v>965.9</v>
      </c>
      <c r="GD12" s="24">
        <f t="shared" si="31"/>
        <v>100.00000000000001</v>
      </c>
      <c r="GE12" s="24">
        <v>0</v>
      </c>
      <c r="GF12" s="24">
        <v>0</v>
      </c>
      <c r="GG12" s="24">
        <v>0</v>
      </c>
      <c r="GH12" s="24">
        <v>0</v>
      </c>
      <c r="GI12" s="24" t="s">
        <v>55</v>
      </c>
      <c r="GJ12" s="24">
        <v>0</v>
      </c>
      <c r="GK12" s="24">
        <v>1100</v>
      </c>
      <c r="GL12" s="24">
        <v>1100</v>
      </c>
      <c r="GM12" s="24">
        <v>1100</v>
      </c>
      <c r="GN12" s="24">
        <f>GM12/GL12%</f>
        <v>100</v>
      </c>
      <c r="GO12" s="24">
        <v>495</v>
      </c>
      <c r="GP12" s="24">
        <v>0</v>
      </c>
      <c r="GQ12" s="24">
        <v>0</v>
      </c>
      <c r="GR12" s="24">
        <v>0</v>
      </c>
      <c r="GS12" s="25" t="s">
        <v>55</v>
      </c>
      <c r="GT12" s="25">
        <v>0</v>
      </c>
      <c r="GU12" s="25">
        <v>0</v>
      </c>
      <c r="GV12" s="24">
        <v>0</v>
      </c>
      <c r="GW12" s="24">
        <v>0</v>
      </c>
      <c r="GX12" s="24" t="s">
        <v>55</v>
      </c>
      <c r="GY12" s="24">
        <v>0</v>
      </c>
      <c r="GZ12" s="24">
        <v>0</v>
      </c>
      <c r="HA12" s="24">
        <v>0</v>
      </c>
      <c r="HB12" s="24">
        <v>0</v>
      </c>
      <c r="HC12" s="24" t="s">
        <v>55</v>
      </c>
      <c r="HD12" s="24">
        <v>0</v>
      </c>
      <c r="HE12" s="24">
        <v>0</v>
      </c>
      <c r="HF12" s="24">
        <v>0</v>
      </c>
      <c r="HG12" s="24">
        <v>0</v>
      </c>
      <c r="HH12" s="24" t="s">
        <v>55</v>
      </c>
      <c r="HI12" s="24">
        <v>300</v>
      </c>
      <c r="HJ12" s="24">
        <v>300</v>
      </c>
      <c r="HK12" s="24">
        <v>300</v>
      </c>
      <c r="HL12" s="24">
        <v>300</v>
      </c>
      <c r="HM12" s="24">
        <f>(HL12/HK12)*100</f>
        <v>100</v>
      </c>
      <c r="HN12" s="24">
        <v>0</v>
      </c>
      <c r="HO12" s="24">
        <v>0</v>
      </c>
      <c r="HP12" s="24">
        <v>0</v>
      </c>
      <c r="HQ12" s="24">
        <v>0</v>
      </c>
      <c r="HR12" s="24" t="s">
        <v>55</v>
      </c>
      <c r="HS12" s="24">
        <v>0</v>
      </c>
      <c r="HT12" s="24">
        <v>0</v>
      </c>
      <c r="HU12" s="24">
        <v>0</v>
      </c>
      <c r="HV12" s="24">
        <v>0</v>
      </c>
      <c r="HW12" s="24" t="s">
        <v>55</v>
      </c>
      <c r="HX12" s="24">
        <v>0</v>
      </c>
      <c r="HY12" s="24">
        <v>0</v>
      </c>
      <c r="HZ12" s="24">
        <v>0</v>
      </c>
      <c r="IA12" s="24">
        <v>0</v>
      </c>
      <c r="IB12" s="24" t="s">
        <v>55</v>
      </c>
      <c r="IC12" s="24">
        <v>0</v>
      </c>
      <c r="ID12" s="24">
        <v>0</v>
      </c>
      <c r="IE12" s="24">
        <v>0</v>
      </c>
      <c r="IF12" s="24">
        <v>0</v>
      </c>
      <c r="IG12" s="24" t="s">
        <v>55</v>
      </c>
      <c r="IH12" s="24">
        <v>0</v>
      </c>
      <c r="II12" s="24">
        <v>0</v>
      </c>
      <c r="IJ12" s="30">
        <v>0</v>
      </c>
      <c r="IK12" s="17">
        <v>0</v>
      </c>
      <c r="IL12" s="25" t="s">
        <v>55</v>
      </c>
      <c r="IM12" s="15">
        <f t="shared" si="65"/>
        <v>184706.60000000003</v>
      </c>
      <c r="IN12" s="15">
        <f t="shared" si="66"/>
        <v>179457.30000000002</v>
      </c>
      <c r="IO12" s="15">
        <f t="shared" si="67"/>
        <v>181737.60000000001</v>
      </c>
      <c r="IP12" s="15">
        <f t="shared" si="68"/>
        <v>180651.40000000002</v>
      </c>
      <c r="IQ12" s="13">
        <f t="shared" si="69"/>
        <v>99.402325110488974</v>
      </c>
      <c r="IR12" s="17">
        <v>1067.4000000000001</v>
      </c>
      <c r="IS12" s="17">
        <v>1067.4000000000001</v>
      </c>
      <c r="IT12" s="26">
        <v>1067.4000000000001</v>
      </c>
      <c r="IU12" s="26">
        <v>846</v>
      </c>
      <c r="IV12" s="17">
        <f t="shared" si="4"/>
        <v>79.258010118043842</v>
      </c>
      <c r="IW12" s="17">
        <v>0</v>
      </c>
      <c r="IX12" s="17">
        <v>0</v>
      </c>
      <c r="IY12" s="26">
        <v>0</v>
      </c>
      <c r="IZ12" s="17">
        <v>0</v>
      </c>
      <c r="JA12" s="17" t="s">
        <v>55</v>
      </c>
      <c r="JB12" s="17">
        <v>0</v>
      </c>
      <c r="JC12" s="17">
        <v>0</v>
      </c>
      <c r="JD12" s="26">
        <v>0</v>
      </c>
      <c r="JE12" s="17">
        <v>0</v>
      </c>
      <c r="JF12" s="17" t="s">
        <v>55</v>
      </c>
      <c r="JG12" s="17">
        <v>49762.9</v>
      </c>
      <c r="JH12" s="17">
        <v>39500.9</v>
      </c>
      <c r="JI12" s="26">
        <v>41732.199999999997</v>
      </c>
      <c r="JJ12" s="17">
        <v>41732.199999999997</v>
      </c>
      <c r="JK12" s="17">
        <f t="shared" si="35"/>
        <v>100</v>
      </c>
      <c r="JL12" s="17">
        <v>114378.2</v>
      </c>
      <c r="JM12" s="17">
        <v>122736.2</v>
      </c>
      <c r="JN12" s="24">
        <v>122785.2</v>
      </c>
      <c r="JO12" s="24">
        <v>122741.5</v>
      </c>
      <c r="JP12" s="25">
        <f t="shared" si="36"/>
        <v>99.964409391359879</v>
      </c>
      <c r="JQ12" s="25">
        <v>8845.2000000000007</v>
      </c>
      <c r="JR12" s="25">
        <v>5307.5</v>
      </c>
      <c r="JS12" s="26">
        <v>5307.5</v>
      </c>
      <c r="JT12" s="24">
        <v>4657.7</v>
      </c>
      <c r="JU12" s="24">
        <f t="shared" si="37"/>
        <v>87.756947715496935</v>
      </c>
      <c r="JV12" s="24">
        <v>1689.2</v>
      </c>
      <c r="JW12" s="24">
        <v>156.5</v>
      </c>
      <c r="JX12" s="26">
        <v>156.5</v>
      </c>
      <c r="JY12" s="17">
        <v>156.5</v>
      </c>
      <c r="JZ12" s="17">
        <f t="shared" si="7"/>
        <v>100</v>
      </c>
      <c r="KA12" s="17">
        <v>0</v>
      </c>
      <c r="KB12" s="17">
        <v>0</v>
      </c>
      <c r="KC12" s="26">
        <v>0</v>
      </c>
      <c r="KD12" s="17">
        <v>0</v>
      </c>
      <c r="KE12" s="17" t="s">
        <v>55</v>
      </c>
      <c r="KF12" s="17">
        <v>22.1</v>
      </c>
      <c r="KG12" s="17">
        <v>22.1</v>
      </c>
      <c r="KH12" s="26">
        <v>22.1</v>
      </c>
      <c r="KI12" s="17">
        <v>0</v>
      </c>
      <c r="KJ12" s="17">
        <v>0</v>
      </c>
      <c r="KK12" s="17">
        <v>0</v>
      </c>
      <c r="KL12" s="17">
        <v>0</v>
      </c>
      <c r="KM12" s="26">
        <v>0</v>
      </c>
      <c r="KN12" s="17">
        <v>0</v>
      </c>
      <c r="KO12" s="17" t="s">
        <v>55</v>
      </c>
      <c r="KP12" s="17">
        <v>157.5</v>
      </c>
      <c r="KQ12" s="17">
        <v>157.5</v>
      </c>
      <c r="KR12" s="26">
        <v>157.5</v>
      </c>
      <c r="KS12" s="17">
        <v>157.5</v>
      </c>
      <c r="KT12" s="17">
        <f t="shared" si="9"/>
        <v>100</v>
      </c>
      <c r="KU12" s="17">
        <v>4.8</v>
      </c>
      <c r="KV12" s="17">
        <v>4.8</v>
      </c>
      <c r="KW12" s="26">
        <v>4.8</v>
      </c>
      <c r="KX12" s="17">
        <v>4.8</v>
      </c>
      <c r="KY12" s="17">
        <f t="shared" si="10"/>
        <v>100</v>
      </c>
      <c r="KZ12" s="17">
        <v>95.5</v>
      </c>
      <c r="LA12" s="17">
        <v>56.2</v>
      </c>
      <c r="LB12" s="26">
        <v>56.2</v>
      </c>
      <c r="LC12" s="17">
        <v>56.2</v>
      </c>
      <c r="LD12" s="17">
        <f t="shared" si="70"/>
        <v>100</v>
      </c>
      <c r="LE12" s="17">
        <v>0</v>
      </c>
      <c r="LF12" s="17">
        <v>0.5</v>
      </c>
      <c r="LG12" s="26">
        <v>0.5</v>
      </c>
      <c r="LH12" s="17">
        <v>0.5</v>
      </c>
      <c r="LI12" s="17">
        <f>LH12/LG12%</f>
        <v>100</v>
      </c>
      <c r="LJ12" s="17">
        <v>554.5</v>
      </c>
      <c r="LK12" s="17">
        <v>554.5</v>
      </c>
      <c r="LL12" s="26">
        <v>554.5</v>
      </c>
      <c r="LM12" s="17">
        <v>502</v>
      </c>
      <c r="LN12" s="17">
        <f t="shared" si="11"/>
        <v>90.532010820559066</v>
      </c>
      <c r="LO12" s="17">
        <v>198.4</v>
      </c>
      <c r="LP12" s="17">
        <v>198.4</v>
      </c>
      <c r="LQ12" s="26">
        <v>198.4</v>
      </c>
      <c r="LR12" s="17">
        <v>198.4</v>
      </c>
      <c r="LS12" s="17">
        <f t="shared" si="12"/>
        <v>100</v>
      </c>
      <c r="LT12" s="17">
        <v>0</v>
      </c>
      <c r="LU12" s="17">
        <v>0</v>
      </c>
      <c r="LV12" s="26">
        <v>0</v>
      </c>
      <c r="LW12" s="17">
        <v>0</v>
      </c>
      <c r="LX12" s="17" t="s">
        <v>55</v>
      </c>
      <c r="LY12" s="17">
        <v>0</v>
      </c>
      <c r="LZ12" s="17">
        <v>0</v>
      </c>
      <c r="MA12" s="31">
        <v>0</v>
      </c>
      <c r="MB12" s="17">
        <v>0</v>
      </c>
      <c r="MC12" s="17" t="s">
        <v>55</v>
      </c>
      <c r="MD12" s="17">
        <v>1321.2</v>
      </c>
      <c r="ME12" s="17">
        <v>1387.2</v>
      </c>
      <c r="MF12" s="31">
        <v>1387.2</v>
      </c>
      <c r="MG12" s="17">
        <v>1387.2</v>
      </c>
      <c r="MH12" s="17">
        <f t="shared" si="13"/>
        <v>100</v>
      </c>
      <c r="MI12" s="17">
        <v>0</v>
      </c>
      <c r="MJ12" s="17">
        <v>0</v>
      </c>
      <c r="MK12" s="26">
        <v>0</v>
      </c>
      <c r="ML12" s="26">
        <v>0</v>
      </c>
      <c r="MM12" s="17" t="s">
        <v>55</v>
      </c>
      <c r="MN12" s="17">
        <v>0</v>
      </c>
      <c r="MO12" s="17">
        <v>0</v>
      </c>
      <c r="MP12" s="26">
        <v>0</v>
      </c>
      <c r="MQ12" s="17">
        <v>0</v>
      </c>
      <c r="MR12" s="17" t="s">
        <v>55</v>
      </c>
      <c r="MS12" s="17">
        <v>416.7</v>
      </c>
      <c r="MT12" s="17">
        <v>95</v>
      </c>
      <c r="MU12" s="26">
        <v>95</v>
      </c>
      <c r="MV12" s="17">
        <v>76.400000000000006</v>
      </c>
      <c r="MW12" s="17">
        <f t="shared" ref="MW12:MW26" si="80">MV12/MU12%</f>
        <v>80.421052631578959</v>
      </c>
      <c r="MX12" s="17">
        <v>0</v>
      </c>
      <c r="MY12" s="17">
        <v>900</v>
      </c>
      <c r="MZ12" s="26">
        <v>900</v>
      </c>
      <c r="NA12" s="17">
        <v>866.7</v>
      </c>
      <c r="NB12" s="17">
        <f>NA12/MZ12%</f>
        <v>96.300000000000011</v>
      </c>
      <c r="NC12" s="17">
        <v>113.4</v>
      </c>
      <c r="ND12" s="17">
        <v>0</v>
      </c>
      <c r="NE12" s="17">
        <v>0</v>
      </c>
      <c r="NF12" s="17">
        <v>0</v>
      </c>
      <c r="NG12" s="17" t="s">
        <v>55</v>
      </c>
      <c r="NH12" s="17">
        <v>4803.6000000000004</v>
      </c>
      <c r="NI12" s="17">
        <v>6036.6</v>
      </c>
      <c r="NJ12" s="26">
        <v>6036.6</v>
      </c>
      <c r="NK12" s="17">
        <v>5991.8</v>
      </c>
      <c r="NL12" s="17">
        <f t="shared" si="71"/>
        <v>99.257860384984923</v>
      </c>
      <c r="NM12" s="17">
        <v>1276</v>
      </c>
      <c r="NN12" s="17">
        <v>1276</v>
      </c>
      <c r="NO12" s="26">
        <v>1276</v>
      </c>
      <c r="NP12" s="17">
        <v>1276</v>
      </c>
      <c r="NQ12" s="17">
        <f t="shared" si="38"/>
        <v>100</v>
      </c>
      <c r="NR12" s="47">
        <f t="shared" si="39"/>
        <v>2836.1</v>
      </c>
      <c r="NS12" s="47">
        <f t="shared" si="40"/>
        <v>8459.6</v>
      </c>
      <c r="NT12" s="47">
        <f t="shared" si="41"/>
        <v>19218.600000000002</v>
      </c>
      <c r="NU12" s="47">
        <f t="shared" si="42"/>
        <v>18990.3</v>
      </c>
      <c r="NV12" s="52">
        <f t="shared" si="43"/>
        <v>98.812088289469557</v>
      </c>
      <c r="NW12" s="24">
        <v>0</v>
      </c>
      <c r="NX12" s="24">
        <v>4921.6000000000004</v>
      </c>
      <c r="NY12" s="24">
        <v>4921.6000000000004</v>
      </c>
      <c r="NZ12" s="24">
        <v>4693.3</v>
      </c>
      <c r="OA12" s="24">
        <f t="shared" si="72"/>
        <v>95.361264629388813</v>
      </c>
      <c r="OB12" s="24">
        <v>0</v>
      </c>
      <c r="OC12" s="24">
        <v>0</v>
      </c>
      <c r="OD12" s="24">
        <v>0</v>
      </c>
      <c r="OE12" s="24">
        <v>0</v>
      </c>
      <c r="OF12" s="24" t="s">
        <v>55</v>
      </c>
      <c r="OG12" s="24">
        <v>0</v>
      </c>
      <c r="OH12" s="24">
        <v>0</v>
      </c>
      <c r="OI12" s="24">
        <v>10650</v>
      </c>
      <c r="OJ12" s="24">
        <v>10650</v>
      </c>
      <c r="OK12" s="24">
        <f t="shared" si="73"/>
        <v>100</v>
      </c>
      <c r="OL12" s="24">
        <v>0</v>
      </c>
      <c r="OM12" s="24">
        <v>0</v>
      </c>
      <c r="ON12" s="24">
        <v>0</v>
      </c>
      <c r="OO12" s="24">
        <v>0</v>
      </c>
      <c r="OP12" s="24" t="s">
        <v>55</v>
      </c>
      <c r="OQ12" s="24">
        <v>0</v>
      </c>
      <c r="OR12" s="24">
        <v>0</v>
      </c>
      <c r="OS12" s="24">
        <v>0</v>
      </c>
      <c r="OT12" s="24">
        <v>0</v>
      </c>
      <c r="OU12" s="24" t="s">
        <v>55</v>
      </c>
      <c r="OV12" s="24">
        <v>0</v>
      </c>
      <c r="OW12" s="24">
        <v>656.2</v>
      </c>
      <c r="OX12" s="24">
        <v>656.2</v>
      </c>
      <c r="OY12" s="24">
        <v>656.2</v>
      </c>
      <c r="OZ12" s="24">
        <f t="shared" si="44"/>
        <v>100</v>
      </c>
      <c r="PA12" s="24">
        <v>0</v>
      </c>
      <c r="PB12" s="24">
        <v>0</v>
      </c>
      <c r="PC12" s="24">
        <v>109</v>
      </c>
      <c r="PD12" s="24">
        <v>109</v>
      </c>
      <c r="PE12" s="24">
        <f t="shared" si="45"/>
        <v>100</v>
      </c>
      <c r="PF12" s="24">
        <v>0</v>
      </c>
      <c r="PG12" s="24">
        <v>0</v>
      </c>
      <c r="PH12" s="24">
        <v>0</v>
      </c>
      <c r="PI12" s="24">
        <v>0</v>
      </c>
      <c r="PJ12" s="24" t="s">
        <v>55</v>
      </c>
      <c r="PK12" s="24">
        <v>0</v>
      </c>
      <c r="PL12" s="24">
        <v>0</v>
      </c>
      <c r="PM12" s="30">
        <v>0</v>
      </c>
      <c r="PN12" s="17">
        <v>0</v>
      </c>
      <c r="PO12" s="17" t="s">
        <v>55</v>
      </c>
      <c r="PP12" s="17">
        <v>0</v>
      </c>
      <c r="PQ12" s="17">
        <v>0</v>
      </c>
      <c r="PR12" s="30">
        <v>0</v>
      </c>
      <c r="PS12" s="30">
        <v>0</v>
      </c>
      <c r="PT12" s="30" t="s">
        <v>55</v>
      </c>
      <c r="PU12" s="30">
        <v>2836.1</v>
      </c>
      <c r="PV12" s="30">
        <v>2480</v>
      </c>
      <c r="PW12" s="17">
        <v>2480</v>
      </c>
      <c r="PX12" s="17">
        <v>2480</v>
      </c>
      <c r="PY12" s="18">
        <f t="shared" si="46"/>
        <v>100</v>
      </c>
      <c r="PZ12" s="18">
        <v>0</v>
      </c>
      <c r="QA12" s="18">
        <v>0</v>
      </c>
      <c r="QB12" s="17">
        <v>0</v>
      </c>
      <c r="QC12" s="17">
        <v>0</v>
      </c>
      <c r="QD12" s="17" t="s">
        <v>55</v>
      </c>
      <c r="QE12" s="17">
        <v>0</v>
      </c>
      <c r="QF12" s="17">
        <v>0</v>
      </c>
      <c r="QG12" s="17">
        <v>0</v>
      </c>
      <c r="QH12" s="17">
        <v>0</v>
      </c>
      <c r="QI12" s="18" t="s">
        <v>55</v>
      </c>
      <c r="QJ12" s="18">
        <v>0</v>
      </c>
      <c r="QK12" s="18">
        <v>0</v>
      </c>
      <c r="QL12" s="17">
        <v>0</v>
      </c>
      <c r="QM12" s="17">
        <v>0</v>
      </c>
      <c r="QN12" s="18" t="s">
        <v>55</v>
      </c>
      <c r="QO12" s="18">
        <v>0</v>
      </c>
      <c r="QP12" s="18">
        <v>0</v>
      </c>
      <c r="QQ12" s="17">
        <v>0</v>
      </c>
      <c r="QR12" s="17">
        <v>0</v>
      </c>
      <c r="QS12" s="18" t="s">
        <v>55</v>
      </c>
      <c r="QT12" s="18">
        <v>0</v>
      </c>
      <c r="QU12" s="18">
        <v>0</v>
      </c>
      <c r="QV12" s="17">
        <v>0</v>
      </c>
      <c r="QW12" s="17">
        <v>0</v>
      </c>
      <c r="QX12" s="18" t="s">
        <v>55</v>
      </c>
      <c r="QY12" s="18">
        <v>0</v>
      </c>
      <c r="QZ12" s="18">
        <v>0</v>
      </c>
      <c r="RA12" s="17">
        <v>0</v>
      </c>
      <c r="RB12" s="17">
        <v>0</v>
      </c>
      <c r="RC12" s="18" t="s">
        <v>55</v>
      </c>
      <c r="RD12" s="18">
        <v>0</v>
      </c>
      <c r="RE12" s="18">
        <v>397.8</v>
      </c>
      <c r="RF12" s="17">
        <v>397.8</v>
      </c>
      <c r="RG12" s="17">
        <v>397.8</v>
      </c>
      <c r="RH12" s="18">
        <f>(RG12/RF12)*100</f>
        <v>100</v>
      </c>
      <c r="RI12" s="18">
        <v>0</v>
      </c>
      <c r="RJ12" s="18">
        <v>0</v>
      </c>
      <c r="RK12" s="17">
        <v>0</v>
      </c>
      <c r="RL12" s="17">
        <v>0</v>
      </c>
      <c r="RM12" s="18" t="s">
        <v>55</v>
      </c>
      <c r="RN12" s="18">
        <v>0</v>
      </c>
      <c r="RO12" s="18">
        <v>0</v>
      </c>
      <c r="RP12" s="17">
        <v>0</v>
      </c>
      <c r="RQ12" s="17">
        <v>0</v>
      </c>
      <c r="RR12" s="17" t="s">
        <v>55</v>
      </c>
      <c r="RS12" s="17">
        <v>0</v>
      </c>
      <c r="RT12" s="17">
        <v>0</v>
      </c>
      <c r="RU12" s="17">
        <v>0</v>
      </c>
      <c r="RV12" s="17">
        <v>0</v>
      </c>
      <c r="RW12" s="18" t="s">
        <v>55</v>
      </c>
      <c r="RX12" s="18">
        <v>0</v>
      </c>
      <c r="RY12" s="18">
        <v>4</v>
      </c>
      <c r="RZ12" s="17">
        <v>4</v>
      </c>
      <c r="SA12" s="17">
        <v>4</v>
      </c>
      <c r="SB12" s="18">
        <f>(SA12/RZ12)*100</f>
        <v>100</v>
      </c>
      <c r="SC12" s="18">
        <v>0</v>
      </c>
      <c r="SD12" s="18">
        <v>0</v>
      </c>
      <c r="SE12" s="18">
        <v>0</v>
      </c>
      <c r="SF12" s="18">
        <v>0</v>
      </c>
      <c r="SG12" s="18" t="s">
        <v>55</v>
      </c>
      <c r="SH12" s="18">
        <v>0</v>
      </c>
      <c r="SI12" s="18">
        <v>0</v>
      </c>
      <c r="SJ12" s="18">
        <v>0</v>
      </c>
      <c r="SK12" s="18">
        <v>0</v>
      </c>
      <c r="SL12" s="18" t="s">
        <v>55</v>
      </c>
      <c r="SM12" s="18">
        <v>0</v>
      </c>
      <c r="SN12" s="18">
        <v>0</v>
      </c>
      <c r="SO12" s="18">
        <v>0</v>
      </c>
      <c r="SP12" s="18">
        <v>0</v>
      </c>
      <c r="SQ12" s="18" t="s">
        <v>55</v>
      </c>
      <c r="SR12" s="18">
        <v>0</v>
      </c>
      <c r="SS12" s="18">
        <v>0</v>
      </c>
      <c r="ST12" s="18">
        <v>0</v>
      </c>
      <c r="SU12" s="18">
        <v>0</v>
      </c>
      <c r="SV12" s="18" t="s">
        <v>55</v>
      </c>
      <c r="SW12" s="18">
        <v>0</v>
      </c>
      <c r="SX12" s="18">
        <v>0</v>
      </c>
      <c r="SY12" s="18">
        <v>0</v>
      </c>
      <c r="SZ12" s="18">
        <v>0</v>
      </c>
      <c r="TA12" s="18" t="s">
        <v>55</v>
      </c>
      <c r="TB12" s="18">
        <v>0</v>
      </c>
      <c r="TC12" s="18">
        <v>0</v>
      </c>
      <c r="TD12" s="17">
        <v>0</v>
      </c>
      <c r="TE12" s="17">
        <v>0</v>
      </c>
      <c r="TF12" s="18" t="s">
        <v>55</v>
      </c>
      <c r="TG12" s="18">
        <v>0</v>
      </c>
      <c r="TH12" s="18">
        <v>0</v>
      </c>
      <c r="TI12" s="17">
        <v>0</v>
      </c>
      <c r="TJ12" s="17">
        <v>0</v>
      </c>
      <c r="TK12" s="18" t="s">
        <v>55</v>
      </c>
      <c r="TL12" s="18">
        <v>0</v>
      </c>
      <c r="TM12" s="18">
        <v>0</v>
      </c>
      <c r="TN12" s="17">
        <v>0</v>
      </c>
      <c r="TO12" s="17">
        <v>0</v>
      </c>
      <c r="TP12" s="18" t="s">
        <v>55</v>
      </c>
      <c r="TQ12" s="18">
        <v>0</v>
      </c>
      <c r="TR12" s="18">
        <v>0</v>
      </c>
      <c r="TS12" s="18">
        <v>0</v>
      </c>
      <c r="TT12" s="18">
        <v>0</v>
      </c>
      <c r="TU12" s="18" t="s">
        <v>55</v>
      </c>
      <c r="TV12" s="44">
        <f t="shared" si="48"/>
        <v>243135.60000000003</v>
      </c>
      <c r="TW12" s="44">
        <f t="shared" si="49"/>
        <v>267638.3</v>
      </c>
      <c r="TX12" s="44">
        <f t="shared" si="50"/>
        <v>281337.59999999998</v>
      </c>
      <c r="TY12" s="44">
        <f t="shared" si="51"/>
        <v>279758.30000000005</v>
      </c>
      <c r="TZ12" s="45">
        <f t="shared" si="22"/>
        <v>99.438645954184608</v>
      </c>
      <c r="UA12" s="7"/>
      <c r="UB12" s="7"/>
      <c r="UD12" s="9"/>
    </row>
    <row r="13" spans="1:550" x14ac:dyDescent="0.2">
      <c r="A13" s="20" t="s">
        <v>14</v>
      </c>
      <c r="B13" s="47">
        <f t="shared" si="23"/>
        <v>191893</v>
      </c>
      <c r="C13" s="47">
        <f t="shared" si="23"/>
        <v>200810.2</v>
      </c>
      <c r="D13" s="44">
        <f t="shared" si="52"/>
        <v>204101.4</v>
      </c>
      <c r="E13" s="44">
        <f t="shared" si="53"/>
        <v>204101.4</v>
      </c>
      <c r="F13" s="45">
        <f t="shared" si="54"/>
        <v>100</v>
      </c>
      <c r="G13" s="17">
        <v>191893</v>
      </c>
      <c r="H13" s="17">
        <v>191893</v>
      </c>
      <c r="I13" s="30">
        <v>191893</v>
      </c>
      <c r="J13" s="17">
        <v>191893</v>
      </c>
      <c r="K13" s="17">
        <f t="shared" si="55"/>
        <v>100</v>
      </c>
      <c r="L13" s="17">
        <v>0</v>
      </c>
      <c r="M13" s="17">
        <v>8917.2000000000007</v>
      </c>
      <c r="N13" s="30">
        <v>11578.4</v>
      </c>
      <c r="O13" s="17">
        <v>11578.4</v>
      </c>
      <c r="P13" s="17">
        <f t="shared" si="56"/>
        <v>100</v>
      </c>
      <c r="Q13" s="17">
        <v>0</v>
      </c>
      <c r="R13" s="17">
        <v>0</v>
      </c>
      <c r="S13" s="17">
        <v>0</v>
      </c>
      <c r="T13" s="17">
        <v>0</v>
      </c>
      <c r="U13" s="17" t="s">
        <v>55</v>
      </c>
      <c r="V13" s="17">
        <v>0</v>
      </c>
      <c r="W13" s="17">
        <v>0</v>
      </c>
      <c r="X13" s="17">
        <v>0</v>
      </c>
      <c r="Y13" s="17">
        <v>0</v>
      </c>
      <c r="Z13" s="18" t="s">
        <v>55</v>
      </c>
      <c r="AA13" s="18">
        <v>0</v>
      </c>
      <c r="AB13" s="18">
        <v>0</v>
      </c>
      <c r="AC13" s="17">
        <v>630</v>
      </c>
      <c r="AD13" s="17">
        <v>630</v>
      </c>
      <c r="AE13" s="18">
        <f t="shared" si="25"/>
        <v>100</v>
      </c>
      <c r="AF13" s="44">
        <f t="shared" si="57"/>
        <v>22642</v>
      </c>
      <c r="AG13" s="44">
        <f t="shared" si="58"/>
        <v>108051.5</v>
      </c>
      <c r="AH13" s="44">
        <f t="shared" si="59"/>
        <v>112870.90000000001</v>
      </c>
      <c r="AI13" s="44">
        <f t="shared" si="60"/>
        <v>111804.60000000002</v>
      </c>
      <c r="AJ13" s="45">
        <f t="shared" si="27"/>
        <v>99.055292373853675</v>
      </c>
      <c r="AK13" s="17">
        <v>0</v>
      </c>
      <c r="AL13" s="17">
        <v>31505.5</v>
      </c>
      <c r="AM13" s="17">
        <v>31505.599999999999</v>
      </c>
      <c r="AN13" s="17">
        <v>31377.9</v>
      </c>
      <c r="AO13" s="17">
        <f t="shared" si="61"/>
        <v>99.594675232339654</v>
      </c>
      <c r="AP13" s="17">
        <v>0</v>
      </c>
      <c r="AQ13" s="17">
        <v>0</v>
      </c>
      <c r="AR13" s="30">
        <v>0</v>
      </c>
      <c r="AS13" s="17">
        <v>0</v>
      </c>
      <c r="AT13" s="17" t="s">
        <v>55</v>
      </c>
      <c r="AU13" s="17">
        <v>0</v>
      </c>
      <c r="AV13" s="17">
        <v>0</v>
      </c>
      <c r="AW13" s="17">
        <v>0</v>
      </c>
      <c r="AX13" s="17">
        <v>0</v>
      </c>
      <c r="AY13" s="17" t="s">
        <v>55</v>
      </c>
      <c r="AZ13" s="17">
        <v>4709.3</v>
      </c>
      <c r="BA13" s="17">
        <v>4709.3</v>
      </c>
      <c r="BB13" s="30">
        <v>4709.3</v>
      </c>
      <c r="BC13" s="17">
        <v>4709.3</v>
      </c>
      <c r="BD13" s="17">
        <f t="shared" si="1"/>
        <v>100</v>
      </c>
      <c r="BE13" s="17">
        <v>0</v>
      </c>
      <c r="BF13" s="17">
        <v>0</v>
      </c>
      <c r="BG13" s="30">
        <v>0</v>
      </c>
      <c r="BH13" s="17">
        <v>0</v>
      </c>
      <c r="BI13" s="17" t="s">
        <v>55</v>
      </c>
      <c r="BJ13" s="17">
        <v>0</v>
      </c>
      <c r="BK13" s="17">
        <v>0</v>
      </c>
      <c r="BL13" s="30">
        <v>0</v>
      </c>
      <c r="BM13" s="17">
        <v>0</v>
      </c>
      <c r="BN13" s="17" t="s">
        <v>55</v>
      </c>
      <c r="BO13" s="17">
        <v>0</v>
      </c>
      <c r="BP13" s="17">
        <v>0</v>
      </c>
      <c r="BQ13" s="30">
        <v>0</v>
      </c>
      <c r="BR13" s="30">
        <v>0</v>
      </c>
      <c r="BS13" s="17" t="s">
        <v>55</v>
      </c>
      <c r="BT13" s="17">
        <v>805.1</v>
      </c>
      <c r="BU13" s="17">
        <v>693.4</v>
      </c>
      <c r="BV13" s="30">
        <v>693.4</v>
      </c>
      <c r="BW13" s="30">
        <v>693.4</v>
      </c>
      <c r="BX13" s="17">
        <f t="shared" si="62"/>
        <v>100</v>
      </c>
      <c r="BY13" s="17">
        <v>0</v>
      </c>
      <c r="BZ13" s="17">
        <v>0</v>
      </c>
      <c r="CA13" s="17">
        <v>0</v>
      </c>
      <c r="CB13" s="17">
        <v>0</v>
      </c>
      <c r="CC13" s="17" t="s">
        <v>55</v>
      </c>
      <c r="CD13" s="17">
        <v>0</v>
      </c>
      <c r="CE13" s="17">
        <v>0</v>
      </c>
      <c r="CF13" s="17">
        <v>0</v>
      </c>
      <c r="CG13" s="17">
        <v>0</v>
      </c>
      <c r="CH13" s="17" t="s">
        <v>55</v>
      </c>
      <c r="CI13" s="17">
        <v>1558.8</v>
      </c>
      <c r="CJ13" s="17">
        <v>1558.8</v>
      </c>
      <c r="CK13" s="17">
        <v>1558.8</v>
      </c>
      <c r="CL13" s="17">
        <v>1558.8</v>
      </c>
      <c r="CM13" s="17">
        <f t="shared" si="75"/>
        <v>100</v>
      </c>
      <c r="CN13" s="17">
        <v>0</v>
      </c>
      <c r="CO13" s="17">
        <v>6307.7</v>
      </c>
      <c r="CP13" s="17">
        <v>6307.7</v>
      </c>
      <c r="CQ13" s="17">
        <v>5463.8</v>
      </c>
      <c r="CR13" s="17">
        <f t="shared" si="28"/>
        <v>86.621113876690401</v>
      </c>
      <c r="CS13" s="17">
        <v>0</v>
      </c>
      <c r="CT13" s="17">
        <v>0</v>
      </c>
      <c r="CU13" s="17">
        <v>0</v>
      </c>
      <c r="CV13" s="17">
        <v>0</v>
      </c>
      <c r="CW13" s="17" t="s">
        <v>55</v>
      </c>
      <c r="CX13" s="17">
        <v>0</v>
      </c>
      <c r="CY13" s="17">
        <v>0</v>
      </c>
      <c r="CZ13" s="30">
        <v>0</v>
      </c>
      <c r="DA13" s="30">
        <v>0</v>
      </c>
      <c r="DB13" s="17" t="s">
        <v>55</v>
      </c>
      <c r="DC13" s="17">
        <v>100.7</v>
      </c>
      <c r="DD13" s="17">
        <v>100.7</v>
      </c>
      <c r="DE13" s="30">
        <v>100.7</v>
      </c>
      <c r="DF13" s="17">
        <v>100.7</v>
      </c>
      <c r="DG13" s="17">
        <f t="shared" si="29"/>
        <v>100</v>
      </c>
      <c r="DH13" s="17">
        <v>300</v>
      </c>
      <c r="DI13" s="17">
        <v>300</v>
      </c>
      <c r="DJ13" s="30">
        <v>300</v>
      </c>
      <c r="DK13" s="17">
        <v>300</v>
      </c>
      <c r="DL13" s="17">
        <f>DK13/DJ13%</f>
        <v>100</v>
      </c>
      <c r="DM13" s="17">
        <v>0</v>
      </c>
      <c r="DN13" s="17">
        <v>0</v>
      </c>
      <c r="DO13" s="30">
        <v>0</v>
      </c>
      <c r="DP13" s="30">
        <v>0</v>
      </c>
      <c r="DQ13" s="17" t="s">
        <v>55</v>
      </c>
      <c r="DR13" s="17">
        <v>0</v>
      </c>
      <c r="DS13" s="17">
        <v>0</v>
      </c>
      <c r="DT13" s="30">
        <v>0</v>
      </c>
      <c r="DU13" s="17">
        <v>0</v>
      </c>
      <c r="DV13" s="17" t="s">
        <v>55</v>
      </c>
      <c r="DW13" s="17">
        <v>0</v>
      </c>
      <c r="DX13" s="17">
        <v>0</v>
      </c>
      <c r="DY13" s="30">
        <v>0</v>
      </c>
      <c r="DZ13" s="30">
        <v>0</v>
      </c>
      <c r="EA13" s="17" t="s">
        <v>55</v>
      </c>
      <c r="EB13" s="17">
        <v>0</v>
      </c>
      <c r="EC13" s="17">
        <v>0</v>
      </c>
      <c r="ED13" s="30">
        <v>0</v>
      </c>
      <c r="EE13" s="30">
        <v>0</v>
      </c>
      <c r="EF13" s="17" t="s">
        <v>55</v>
      </c>
      <c r="EG13" s="17">
        <v>0</v>
      </c>
      <c r="EH13" s="17">
        <v>0</v>
      </c>
      <c r="EI13" s="30">
        <v>0</v>
      </c>
      <c r="EJ13" s="17">
        <v>0</v>
      </c>
      <c r="EK13" s="17" t="s">
        <v>55</v>
      </c>
      <c r="EL13" s="17">
        <v>0</v>
      </c>
      <c r="EM13" s="17">
        <v>1318.9</v>
      </c>
      <c r="EN13" s="17">
        <v>1318.9</v>
      </c>
      <c r="EO13" s="17">
        <v>1318.9</v>
      </c>
      <c r="EP13" s="17">
        <f t="shared" si="76"/>
        <v>100</v>
      </c>
      <c r="EQ13" s="17">
        <v>0</v>
      </c>
      <c r="ER13" s="17">
        <v>0</v>
      </c>
      <c r="ES13" s="17">
        <v>0</v>
      </c>
      <c r="ET13" s="17">
        <v>0</v>
      </c>
      <c r="EU13" s="17" t="s">
        <v>55</v>
      </c>
      <c r="EV13" s="17">
        <v>0</v>
      </c>
      <c r="EW13" s="17">
        <v>2033</v>
      </c>
      <c r="EX13" s="30">
        <v>2033</v>
      </c>
      <c r="EY13" s="30">
        <v>2033</v>
      </c>
      <c r="EZ13" s="24">
        <f t="shared" si="63"/>
        <v>100</v>
      </c>
      <c r="FA13" s="24">
        <v>0</v>
      </c>
      <c r="FB13" s="24">
        <v>0</v>
      </c>
      <c r="FC13" s="30">
        <v>0</v>
      </c>
      <c r="FD13" s="30">
        <v>0</v>
      </c>
      <c r="FE13" s="24" t="s">
        <v>55</v>
      </c>
      <c r="FF13" s="24">
        <v>0</v>
      </c>
      <c r="FG13" s="24">
        <v>1750</v>
      </c>
      <c r="FH13" s="24">
        <v>1750</v>
      </c>
      <c r="FI13" s="24">
        <v>1750</v>
      </c>
      <c r="FJ13" s="24">
        <f t="shared" si="64"/>
        <v>100</v>
      </c>
      <c r="FK13" s="24">
        <v>2925.2</v>
      </c>
      <c r="FL13" s="24">
        <v>2925.2</v>
      </c>
      <c r="FM13" s="30">
        <v>2298.4</v>
      </c>
      <c r="FN13" s="30">
        <v>2298.4</v>
      </c>
      <c r="FO13" s="24">
        <f t="shared" si="30"/>
        <v>100</v>
      </c>
      <c r="FP13" s="24">
        <v>0</v>
      </c>
      <c r="FQ13" s="24">
        <v>0</v>
      </c>
      <c r="FR13" s="30">
        <v>0</v>
      </c>
      <c r="FS13" s="24">
        <v>0</v>
      </c>
      <c r="FT13" s="24" t="s">
        <v>55</v>
      </c>
      <c r="FU13" s="24">
        <v>0</v>
      </c>
      <c r="FV13" s="24">
        <v>0</v>
      </c>
      <c r="FW13" s="24">
        <v>0</v>
      </c>
      <c r="FX13" s="24">
        <v>0</v>
      </c>
      <c r="FY13" s="24" t="s">
        <v>55</v>
      </c>
      <c r="FZ13" s="24">
        <v>0</v>
      </c>
      <c r="GA13" s="24">
        <v>2930.3</v>
      </c>
      <c r="GB13" s="24">
        <v>2930.3</v>
      </c>
      <c r="GC13" s="24">
        <v>2930.3</v>
      </c>
      <c r="GD13" s="24">
        <f t="shared" si="31"/>
        <v>100</v>
      </c>
      <c r="GE13" s="24">
        <v>2035.8</v>
      </c>
      <c r="GF13" s="24">
        <v>2035.8</v>
      </c>
      <c r="GG13" s="24">
        <v>2035.7</v>
      </c>
      <c r="GH13" s="24">
        <v>1959</v>
      </c>
      <c r="GI13" s="24">
        <f t="shared" si="32"/>
        <v>96.232254261433411</v>
      </c>
      <c r="GJ13" s="24">
        <v>0</v>
      </c>
      <c r="GK13" s="24">
        <v>4000</v>
      </c>
      <c r="GL13" s="24">
        <v>4000</v>
      </c>
      <c r="GM13" s="24">
        <v>3982</v>
      </c>
      <c r="GN13" s="24">
        <f>GM13/GL13%</f>
        <v>99.55</v>
      </c>
      <c r="GO13" s="24">
        <v>990</v>
      </c>
      <c r="GP13" s="24">
        <v>0</v>
      </c>
      <c r="GQ13" s="24">
        <v>0</v>
      </c>
      <c r="GR13" s="24">
        <v>0</v>
      </c>
      <c r="GS13" s="25" t="s">
        <v>55</v>
      </c>
      <c r="GT13" s="25">
        <v>0</v>
      </c>
      <c r="GU13" s="25">
        <v>0</v>
      </c>
      <c r="GV13" s="24">
        <v>0</v>
      </c>
      <c r="GW13" s="24">
        <v>0</v>
      </c>
      <c r="GX13" s="24" t="s">
        <v>55</v>
      </c>
      <c r="GY13" s="24">
        <v>9217.1</v>
      </c>
      <c r="GZ13" s="24">
        <v>34134.199999999997</v>
      </c>
      <c r="HA13" s="24">
        <v>39580.400000000001</v>
      </c>
      <c r="HB13" s="24">
        <v>39580.400000000001</v>
      </c>
      <c r="HC13" s="24">
        <f t="shared" si="33"/>
        <v>100</v>
      </c>
      <c r="HD13" s="24">
        <v>0</v>
      </c>
      <c r="HE13" s="24">
        <v>0</v>
      </c>
      <c r="HF13" s="24">
        <v>0</v>
      </c>
      <c r="HG13" s="24">
        <v>0</v>
      </c>
      <c r="HH13" s="24" t="s">
        <v>55</v>
      </c>
      <c r="HI13" s="24">
        <v>0</v>
      </c>
      <c r="HJ13" s="24">
        <v>0</v>
      </c>
      <c r="HK13" s="24">
        <v>0</v>
      </c>
      <c r="HL13" s="24">
        <v>0</v>
      </c>
      <c r="HM13" s="24" t="s">
        <v>55</v>
      </c>
      <c r="HN13" s="24">
        <v>0</v>
      </c>
      <c r="HO13" s="24">
        <v>0</v>
      </c>
      <c r="HP13" s="24">
        <v>0</v>
      </c>
      <c r="HQ13" s="24">
        <v>0</v>
      </c>
      <c r="HR13" s="24" t="s">
        <v>55</v>
      </c>
      <c r="HS13" s="24">
        <v>0</v>
      </c>
      <c r="HT13" s="24">
        <v>0</v>
      </c>
      <c r="HU13" s="24">
        <v>0</v>
      </c>
      <c r="HV13" s="24">
        <v>0</v>
      </c>
      <c r="HW13" s="24" t="s">
        <v>55</v>
      </c>
      <c r="HX13" s="24">
        <v>0</v>
      </c>
      <c r="HY13" s="24">
        <v>0</v>
      </c>
      <c r="HZ13" s="24">
        <v>0</v>
      </c>
      <c r="IA13" s="24">
        <v>0</v>
      </c>
      <c r="IB13" s="24" t="s">
        <v>55</v>
      </c>
      <c r="IC13" s="24">
        <v>0</v>
      </c>
      <c r="ID13" s="24">
        <v>11748.7</v>
      </c>
      <c r="IE13" s="24">
        <v>11748.7</v>
      </c>
      <c r="IF13" s="24">
        <v>11748.7</v>
      </c>
      <c r="IG13" s="24">
        <f t="shared" si="78"/>
        <v>100</v>
      </c>
      <c r="IH13" s="24">
        <v>0</v>
      </c>
      <c r="II13" s="24">
        <v>0</v>
      </c>
      <c r="IJ13" s="30">
        <v>0</v>
      </c>
      <c r="IK13" s="17">
        <v>0</v>
      </c>
      <c r="IL13" s="25" t="s">
        <v>55</v>
      </c>
      <c r="IM13" s="15">
        <f t="shared" si="65"/>
        <v>333462.2</v>
      </c>
      <c r="IN13" s="15">
        <f t="shared" si="66"/>
        <v>328085.00000000012</v>
      </c>
      <c r="IO13" s="15">
        <f t="shared" si="67"/>
        <v>333852.20000000013</v>
      </c>
      <c r="IP13" s="15">
        <f t="shared" si="68"/>
        <v>333841.10000000015</v>
      </c>
      <c r="IQ13" s="13">
        <f t="shared" si="69"/>
        <v>99.996675175421942</v>
      </c>
      <c r="IR13" s="17">
        <v>1963.3</v>
      </c>
      <c r="IS13" s="17">
        <v>1963.3</v>
      </c>
      <c r="IT13" s="26">
        <v>1963.3</v>
      </c>
      <c r="IU13" s="26">
        <v>1963.3</v>
      </c>
      <c r="IV13" s="17">
        <f t="shared" si="4"/>
        <v>100</v>
      </c>
      <c r="IW13" s="17">
        <v>0</v>
      </c>
      <c r="IX13" s="17">
        <v>0</v>
      </c>
      <c r="IY13" s="26">
        <v>0</v>
      </c>
      <c r="IZ13" s="17">
        <v>0</v>
      </c>
      <c r="JA13" s="17" t="s">
        <v>55</v>
      </c>
      <c r="JB13" s="17">
        <v>0</v>
      </c>
      <c r="JC13" s="17">
        <v>0</v>
      </c>
      <c r="JD13" s="26">
        <v>0</v>
      </c>
      <c r="JE13" s="17">
        <v>0</v>
      </c>
      <c r="JF13" s="17" t="s">
        <v>55</v>
      </c>
      <c r="JG13" s="17">
        <v>95668.9</v>
      </c>
      <c r="JH13" s="17">
        <v>70280.800000000003</v>
      </c>
      <c r="JI13" s="26">
        <v>74760.600000000006</v>
      </c>
      <c r="JJ13" s="17">
        <v>74760.600000000006</v>
      </c>
      <c r="JK13" s="17">
        <f t="shared" si="35"/>
        <v>100</v>
      </c>
      <c r="JL13" s="17">
        <v>190740.3</v>
      </c>
      <c r="JM13" s="17">
        <v>225084.6</v>
      </c>
      <c r="JN13" s="24">
        <v>226372</v>
      </c>
      <c r="JO13" s="24">
        <v>226372</v>
      </c>
      <c r="JP13" s="25">
        <f t="shared" si="36"/>
        <v>100</v>
      </c>
      <c r="JQ13" s="25">
        <v>18021.2</v>
      </c>
      <c r="JR13" s="25">
        <v>11471.7</v>
      </c>
      <c r="JS13" s="26">
        <v>11471.7</v>
      </c>
      <c r="JT13" s="24">
        <v>11471.7</v>
      </c>
      <c r="JU13" s="24">
        <f t="shared" si="37"/>
        <v>100</v>
      </c>
      <c r="JV13" s="24">
        <v>4674.6000000000004</v>
      </c>
      <c r="JW13" s="24">
        <v>0</v>
      </c>
      <c r="JX13" s="26">
        <v>0</v>
      </c>
      <c r="JY13" s="17">
        <v>0</v>
      </c>
      <c r="JZ13" s="17" t="s">
        <v>55</v>
      </c>
      <c r="KA13" s="17">
        <v>0</v>
      </c>
      <c r="KB13" s="17">
        <v>0</v>
      </c>
      <c r="KC13" s="26">
        <v>0</v>
      </c>
      <c r="KD13" s="17">
        <v>0</v>
      </c>
      <c r="KE13" s="17" t="s">
        <v>55</v>
      </c>
      <c r="KF13" s="17">
        <v>0</v>
      </c>
      <c r="KG13" s="17">
        <v>0</v>
      </c>
      <c r="KH13" s="26">
        <v>0</v>
      </c>
      <c r="KI13" s="17">
        <v>0</v>
      </c>
      <c r="KJ13" s="17" t="s">
        <v>55</v>
      </c>
      <c r="KK13" s="17">
        <v>0</v>
      </c>
      <c r="KL13" s="17">
        <v>0</v>
      </c>
      <c r="KM13" s="26">
        <v>0</v>
      </c>
      <c r="KN13" s="17">
        <v>0</v>
      </c>
      <c r="KO13" s="17" t="s">
        <v>55</v>
      </c>
      <c r="KP13" s="17">
        <v>175</v>
      </c>
      <c r="KQ13" s="17">
        <v>175</v>
      </c>
      <c r="KR13" s="26">
        <v>175</v>
      </c>
      <c r="KS13" s="17">
        <v>175</v>
      </c>
      <c r="KT13" s="17">
        <f t="shared" si="9"/>
        <v>100</v>
      </c>
      <c r="KU13" s="17">
        <v>4.9000000000000004</v>
      </c>
      <c r="KV13" s="17">
        <v>4.9000000000000004</v>
      </c>
      <c r="KW13" s="26">
        <v>4.9000000000000004</v>
      </c>
      <c r="KX13" s="17">
        <v>4.9000000000000004</v>
      </c>
      <c r="KY13" s="17">
        <f t="shared" si="10"/>
        <v>100</v>
      </c>
      <c r="KZ13" s="17">
        <v>159.1</v>
      </c>
      <c r="LA13" s="17">
        <v>114.4</v>
      </c>
      <c r="LB13" s="26">
        <v>114.4</v>
      </c>
      <c r="LC13" s="17">
        <v>114.4</v>
      </c>
      <c r="LD13" s="17">
        <f t="shared" si="70"/>
        <v>100</v>
      </c>
      <c r="LE13" s="17">
        <v>0</v>
      </c>
      <c r="LF13" s="17">
        <v>0</v>
      </c>
      <c r="LG13" s="26">
        <v>0</v>
      </c>
      <c r="LH13" s="17">
        <v>0</v>
      </c>
      <c r="LI13" s="17" t="s">
        <v>55</v>
      </c>
      <c r="LJ13" s="17">
        <v>528</v>
      </c>
      <c r="LK13" s="17">
        <v>528</v>
      </c>
      <c r="LL13" s="26">
        <v>528</v>
      </c>
      <c r="LM13" s="17">
        <v>516.9</v>
      </c>
      <c r="LN13" s="17">
        <f t="shared" si="11"/>
        <v>97.897727272727266</v>
      </c>
      <c r="LO13" s="17">
        <v>198.4</v>
      </c>
      <c r="LP13" s="17">
        <v>198.4</v>
      </c>
      <c r="LQ13" s="26">
        <v>198.4</v>
      </c>
      <c r="LR13" s="17">
        <v>198.4</v>
      </c>
      <c r="LS13" s="17">
        <f t="shared" si="12"/>
        <v>100</v>
      </c>
      <c r="LT13" s="17">
        <v>0</v>
      </c>
      <c r="LU13" s="17">
        <v>0</v>
      </c>
      <c r="LV13" s="26">
        <v>0</v>
      </c>
      <c r="LW13" s="17">
        <v>0</v>
      </c>
      <c r="LX13" s="17" t="s">
        <v>55</v>
      </c>
      <c r="LY13" s="17">
        <v>0</v>
      </c>
      <c r="LZ13" s="17">
        <v>0</v>
      </c>
      <c r="MA13" s="31">
        <v>0</v>
      </c>
      <c r="MB13" s="17">
        <v>0</v>
      </c>
      <c r="MC13" s="17" t="s">
        <v>55</v>
      </c>
      <c r="MD13" s="17">
        <v>1458.5</v>
      </c>
      <c r="ME13" s="17">
        <v>1531.2</v>
      </c>
      <c r="MF13" s="31">
        <v>1531.2</v>
      </c>
      <c r="MG13" s="17">
        <v>1531.2</v>
      </c>
      <c r="MH13" s="17">
        <f t="shared" si="13"/>
        <v>100</v>
      </c>
      <c r="MI13" s="17">
        <v>0</v>
      </c>
      <c r="MJ13" s="17">
        <v>0</v>
      </c>
      <c r="MK13" s="26">
        <v>0</v>
      </c>
      <c r="ML13" s="26">
        <v>0</v>
      </c>
      <c r="MM13" s="17" t="s">
        <v>55</v>
      </c>
      <c r="MN13" s="17">
        <v>95.5</v>
      </c>
      <c r="MO13" s="17">
        <v>99</v>
      </c>
      <c r="MP13" s="26">
        <v>99</v>
      </c>
      <c r="MQ13" s="17">
        <v>99</v>
      </c>
      <c r="MR13" s="17">
        <f t="shared" ref="MR13:MR25" si="81">MQ13/MP13%</f>
        <v>100</v>
      </c>
      <c r="MS13" s="17">
        <v>2576.8000000000002</v>
      </c>
      <c r="MT13" s="17">
        <v>470</v>
      </c>
      <c r="MU13" s="26">
        <v>470</v>
      </c>
      <c r="MV13" s="17">
        <v>470</v>
      </c>
      <c r="MW13" s="17">
        <f t="shared" si="80"/>
        <v>100</v>
      </c>
      <c r="MX13" s="17">
        <v>0</v>
      </c>
      <c r="MY13" s="17">
        <v>0</v>
      </c>
      <c r="MZ13" s="26">
        <v>0</v>
      </c>
      <c r="NA13" s="17">
        <v>0</v>
      </c>
      <c r="NB13" s="17" t="s">
        <v>55</v>
      </c>
      <c r="NC13" s="17">
        <v>214</v>
      </c>
      <c r="ND13" s="17">
        <v>0</v>
      </c>
      <c r="NE13" s="17">
        <v>0</v>
      </c>
      <c r="NF13" s="17">
        <v>0</v>
      </c>
      <c r="NG13" s="17" t="s">
        <v>55</v>
      </c>
      <c r="NH13" s="17">
        <v>14893.7</v>
      </c>
      <c r="NI13" s="17">
        <v>14073.7</v>
      </c>
      <c r="NJ13" s="26">
        <v>14073.7</v>
      </c>
      <c r="NK13" s="17">
        <v>14073.7</v>
      </c>
      <c r="NL13" s="17">
        <f t="shared" si="71"/>
        <v>100</v>
      </c>
      <c r="NM13" s="17">
        <v>2090</v>
      </c>
      <c r="NN13" s="17">
        <v>2090</v>
      </c>
      <c r="NO13" s="26">
        <v>2090</v>
      </c>
      <c r="NP13" s="17">
        <v>2090</v>
      </c>
      <c r="NQ13" s="17">
        <f t="shared" si="38"/>
        <v>100</v>
      </c>
      <c r="NR13" s="47">
        <f t="shared" si="39"/>
        <v>4647.5</v>
      </c>
      <c r="NS13" s="47">
        <f t="shared" si="40"/>
        <v>18765.7</v>
      </c>
      <c r="NT13" s="47">
        <f t="shared" si="41"/>
        <v>57569.8</v>
      </c>
      <c r="NU13" s="47">
        <f t="shared" si="42"/>
        <v>57137.4</v>
      </c>
      <c r="NV13" s="52">
        <f t="shared" si="43"/>
        <v>99.248911755816422</v>
      </c>
      <c r="NW13" s="24">
        <v>0</v>
      </c>
      <c r="NX13" s="24">
        <v>6640.2</v>
      </c>
      <c r="NY13" s="24">
        <v>6640.2</v>
      </c>
      <c r="NZ13" s="24">
        <v>6579.1</v>
      </c>
      <c r="OA13" s="24">
        <f t="shared" si="72"/>
        <v>99.079846992560476</v>
      </c>
      <c r="OB13" s="24">
        <v>0</v>
      </c>
      <c r="OC13" s="24">
        <v>0</v>
      </c>
      <c r="OD13" s="24">
        <v>0</v>
      </c>
      <c r="OE13" s="24">
        <v>0</v>
      </c>
      <c r="OF13" s="24" t="s">
        <v>55</v>
      </c>
      <c r="OG13" s="24">
        <v>0</v>
      </c>
      <c r="OH13" s="24">
        <v>0</v>
      </c>
      <c r="OI13" s="24">
        <v>30300</v>
      </c>
      <c r="OJ13" s="24">
        <v>29989.8</v>
      </c>
      <c r="OK13" s="24">
        <f t="shared" si="73"/>
        <v>98.976237623762373</v>
      </c>
      <c r="OL13" s="24">
        <v>0</v>
      </c>
      <c r="OM13" s="24">
        <v>0</v>
      </c>
      <c r="ON13" s="24">
        <v>8394.9</v>
      </c>
      <c r="OO13" s="24">
        <v>8350.5</v>
      </c>
      <c r="OP13" s="24">
        <f t="shared" si="74"/>
        <v>99.471107458099567</v>
      </c>
      <c r="OQ13" s="24">
        <v>0</v>
      </c>
      <c r="OR13" s="24">
        <v>0</v>
      </c>
      <c r="OS13" s="24">
        <v>0</v>
      </c>
      <c r="OT13" s="24">
        <v>0</v>
      </c>
      <c r="OU13" s="24" t="s">
        <v>55</v>
      </c>
      <c r="OV13" s="24">
        <v>0</v>
      </c>
      <c r="OW13" s="24">
        <v>885.4</v>
      </c>
      <c r="OX13" s="24">
        <v>885.4</v>
      </c>
      <c r="OY13" s="24">
        <v>868.7</v>
      </c>
      <c r="OZ13" s="24">
        <f t="shared" si="44"/>
        <v>98.113846848881863</v>
      </c>
      <c r="PA13" s="24">
        <v>0</v>
      </c>
      <c r="PB13" s="24">
        <v>0</v>
      </c>
      <c r="PC13" s="24">
        <v>109</v>
      </c>
      <c r="PD13" s="24">
        <v>109</v>
      </c>
      <c r="PE13" s="24">
        <f t="shared" si="45"/>
        <v>100</v>
      </c>
      <c r="PF13" s="24">
        <v>0</v>
      </c>
      <c r="PG13" s="24">
        <v>0</v>
      </c>
      <c r="PH13" s="24">
        <v>0</v>
      </c>
      <c r="PI13" s="24">
        <v>0</v>
      </c>
      <c r="PJ13" s="24" t="s">
        <v>55</v>
      </c>
      <c r="PK13" s="24">
        <v>0</v>
      </c>
      <c r="PL13" s="24">
        <v>0</v>
      </c>
      <c r="PM13" s="30">
        <v>0</v>
      </c>
      <c r="PN13" s="17">
        <v>0</v>
      </c>
      <c r="PO13" s="17" t="s">
        <v>55</v>
      </c>
      <c r="PP13" s="17">
        <v>0</v>
      </c>
      <c r="PQ13" s="17">
        <v>0</v>
      </c>
      <c r="PR13" s="30">
        <v>0</v>
      </c>
      <c r="PS13" s="30">
        <v>0</v>
      </c>
      <c r="PT13" s="30" t="s">
        <v>55</v>
      </c>
      <c r="PU13" s="30">
        <v>4647.5</v>
      </c>
      <c r="PV13" s="30">
        <v>4054.8</v>
      </c>
      <c r="PW13" s="17">
        <v>4054.9</v>
      </c>
      <c r="PX13" s="17">
        <v>4054.9</v>
      </c>
      <c r="PY13" s="18">
        <f t="shared" si="46"/>
        <v>100</v>
      </c>
      <c r="PZ13" s="18">
        <v>0</v>
      </c>
      <c r="QA13" s="18">
        <v>0</v>
      </c>
      <c r="QB13" s="17">
        <v>0</v>
      </c>
      <c r="QC13" s="17">
        <v>0</v>
      </c>
      <c r="QD13" s="17" t="s">
        <v>55</v>
      </c>
      <c r="QE13" s="17">
        <v>0</v>
      </c>
      <c r="QF13" s="17">
        <v>0</v>
      </c>
      <c r="QG13" s="17">
        <v>0</v>
      </c>
      <c r="QH13" s="17">
        <v>0</v>
      </c>
      <c r="QI13" s="18" t="s">
        <v>55</v>
      </c>
      <c r="QJ13" s="18">
        <v>0</v>
      </c>
      <c r="QK13" s="18">
        <v>0</v>
      </c>
      <c r="QL13" s="17">
        <v>0</v>
      </c>
      <c r="QM13" s="17">
        <v>0</v>
      </c>
      <c r="QN13" s="18" t="s">
        <v>55</v>
      </c>
      <c r="QO13" s="18">
        <v>0</v>
      </c>
      <c r="QP13" s="18">
        <v>7113.5</v>
      </c>
      <c r="QQ13" s="17">
        <v>7113.5</v>
      </c>
      <c r="QR13" s="17">
        <v>7113.5</v>
      </c>
      <c r="QS13" s="18">
        <f t="shared" si="47"/>
        <v>100</v>
      </c>
      <c r="QT13" s="18">
        <v>0</v>
      </c>
      <c r="QU13" s="18">
        <v>0</v>
      </c>
      <c r="QV13" s="17">
        <v>0</v>
      </c>
      <c r="QW13" s="17">
        <v>0</v>
      </c>
      <c r="QX13" s="18" t="s">
        <v>55</v>
      </c>
      <c r="QY13" s="18">
        <v>0</v>
      </c>
      <c r="QZ13" s="18">
        <v>0</v>
      </c>
      <c r="RA13" s="17">
        <v>0</v>
      </c>
      <c r="RB13" s="17">
        <v>0</v>
      </c>
      <c r="RC13" s="18" t="s">
        <v>55</v>
      </c>
      <c r="RD13" s="18">
        <v>0</v>
      </c>
      <c r="RE13" s="18">
        <v>0</v>
      </c>
      <c r="RF13" s="17">
        <v>0</v>
      </c>
      <c r="RG13" s="17">
        <v>0</v>
      </c>
      <c r="RH13" s="18" t="s">
        <v>55</v>
      </c>
      <c r="RI13" s="18">
        <v>0</v>
      </c>
      <c r="RJ13" s="18">
        <v>0</v>
      </c>
      <c r="RK13" s="17">
        <v>0</v>
      </c>
      <c r="RL13" s="17">
        <v>0</v>
      </c>
      <c r="RM13" s="18" t="s">
        <v>55</v>
      </c>
      <c r="RN13" s="18">
        <v>0</v>
      </c>
      <c r="RO13" s="18">
        <v>0</v>
      </c>
      <c r="RP13" s="17">
        <v>0</v>
      </c>
      <c r="RQ13" s="17">
        <v>0</v>
      </c>
      <c r="RR13" s="17" t="s">
        <v>55</v>
      </c>
      <c r="RS13" s="17">
        <v>0</v>
      </c>
      <c r="RT13" s="17">
        <v>71.8</v>
      </c>
      <c r="RU13" s="17">
        <v>71.900000000000006</v>
      </c>
      <c r="RV13" s="17">
        <v>71.900000000000006</v>
      </c>
      <c r="RW13" s="18">
        <f>(RV13/RU13)*100</f>
        <v>100</v>
      </c>
      <c r="RX13" s="18">
        <v>0</v>
      </c>
      <c r="RY13" s="18">
        <v>0</v>
      </c>
      <c r="RZ13" s="17">
        <v>0</v>
      </c>
      <c r="SA13" s="17">
        <v>0</v>
      </c>
      <c r="SB13" s="18" t="s">
        <v>55</v>
      </c>
      <c r="SC13" s="18">
        <v>0</v>
      </c>
      <c r="SD13" s="18">
        <v>0</v>
      </c>
      <c r="SE13" s="18">
        <v>0</v>
      </c>
      <c r="SF13" s="18">
        <v>0</v>
      </c>
      <c r="SG13" s="18" t="s">
        <v>55</v>
      </c>
      <c r="SH13" s="18">
        <v>0</v>
      </c>
      <c r="SI13" s="18">
        <v>0</v>
      </c>
      <c r="SJ13" s="18">
        <v>0</v>
      </c>
      <c r="SK13" s="18">
        <v>0</v>
      </c>
      <c r="SL13" s="18" t="s">
        <v>55</v>
      </c>
      <c r="SM13" s="18">
        <v>0</v>
      </c>
      <c r="SN13" s="18">
        <v>0</v>
      </c>
      <c r="SO13" s="18">
        <v>0</v>
      </c>
      <c r="SP13" s="18">
        <v>0</v>
      </c>
      <c r="SQ13" s="18" t="s">
        <v>55</v>
      </c>
      <c r="SR13" s="18">
        <v>0</v>
      </c>
      <c r="SS13" s="18">
        <v>0</v>
      </c>
      <c r="ST13" s="18">
        <v>0</v>
      </c>
      <c r="SU13" s="18">
        <v>0</v>
      </c>
      <c r="SV13" s="18" t="s">
        <v>55</v>
      </c>
      <c r="SW13" s="18">
        <v>0</v>
      </c>
      <c r="SX13" s="18">
        <v>0</v>
      </c>
      <c r="SY13" s="18">
        <v>0</v>
      </c>
      <c r="SZ13" s="18">
        <v>0</v>
      </c>
      <c r="TA13" s="18" t="s">
        <v>55</v>
      </c>
      <c r="TB13" s="18">
        <v>0</v>
      </c>
      <c r="TC13" s="18">
        <v>0</v>
      </c>
      <c r="TD13" s="17">
        <v>0</v>
      </c>
      <c r="TE13" s="17">
        <v>0</v>
      </c>
      <c r="TF13" s="18" t="s">
        <v>55</v>
      </c>
      <c r="TG13" s="18">
        <v>0</v>
      </c>
      <c r="TH13" s="18">
        <v>0</v>
      </c>
      <c r="TI13" s="17">
        <v>0</v>
      </c>
      <c r="TJ13" s="17">
        <v>0</v>
      </c>
      <c r="TK13" s="18" t="s">
        <v>55</v>
      </c>
      <c r="TL13" s="18">
        <v>0</v>
      </c>
      <c r="TM13" s="18">
        <v>0</v>
      </c>
      <c r="TN13" s="17">
        <v>0</v>
      </c>
      <c r="TO13" s="17">
        <v>0</v>
      </c>
      <c r="TP13" s="18" t="s">
        <v>55</v>
      </c>
      <c r="TQ13" s="18">
        <v>0</v>
      </c>
      <c r="TR13" s="18">
        <v>0</v>
      </c>
      <c r="TS13" s="18">
        <v>0</v>
      </c>
      <c r="TT13" s="18">
        <v>0</v>
      </c>
      <c r="TU13" s="18" t="s">
        <v>55</v>
      </c>
      <c r="TV13" s="44">
        <f t="shared" si="48"/>
        <v>552644.69999999995</v>
      </c>
      <c r="TW13" s="44">
        <f t="shared" si="49"/>
        <v>655712.40000000014</v>
      </c>
      <c r="TX13" s="44">
        <f t="shared" si="50"/>
        <v>708394.30000000016</v>
      </c>
      <c r="TY13" s="44">
        <f t="shared" si="51"/>
        <v>706884.50000000012</v>
      </c>
      <c r="TZ13" s="45">
        <f t="shared" si="22"/>
        <v>99.786870108920965</v>
      </c>
      <c r="UA13" s="7"/>
      <c r="UB13" s="7"/>
      <c r="UD13" s="9"/>
    </row>
    <row r="14" spans="1:550" ht="16.899999999999999" customHeight="1" x14ac:dyDescent="0.2">
      <c r="A14" s="20" t="s">
        <v>15</v>
      </c>
      <c r="B14" s="47">
        <f t="shared" si="23"/>
        <v>57636</v>
      </c>
      <c r="C14" s="47">
        <f t="shared" si="23"/>
        <v>83718</v>
      </c>
      <c r="D14" s="44">
        <f t="shared" si="52"/>
        <v>83718</v>
      </c>
      <c r="E14" s="44">
        <f t="shared" si="53"/>
        <v>83718</v>
      </c>
      <c r="F14" s="45">
        <f t="shared" si="54"/>
        <v>100</v>
      </c>
      <c r="G14" s="17">
        <v>57636</v>
      </c>
      <c r="H14" s="17">
        <v>57636</v>
      </c>
      <c r="I14" s="30">
        <v>57636</v>
      </c>
      <c r="J14" s="17">
        <v>57636</v>
      </c>
      <c r="K14" s="17">
        <f t="shared" si="55"/>
        <v>100</v>
      </c>
      <c r="L14" s="17">
        <v>0</v>
      </c>
      <c r="M14" s="17">
        <v>19139</v>
      </c>
      <c r="N14" s="30">
        <v>19139</v>
      </c>
      <c r="O14" s="17">
        <v>19139</v>
      </c>
      <c r="P14" s="17">
        <f t="shared" si="56"/>
        <v>100</v>
      </c>
      <c r="Q14" s="17">
        <v>0</v>
      </c>
      <c r="R14" s="17">
        <v>0</v>
      </c>
      <c r="S14" s="17">
        <v>0</v>
      </c>
      <c r="T14" s="17">
        <v>0</v>
      </c>
      <c r="U14" s="17" t="s">
        <v>55</v>
      </c>
      <c r="V14" s="17">
        <v>0</v>
      </c>
      <c r="W14" s="17">
        <v>6943</v>
      </c>
      <c r="X14" s="17">
        <v>6943</v>
      </c>
      <c r="Y14" s="17">
        <v>6943</v>
      </c>
      <c r="Z14" s="18">
        <f t="shared" si="24"/>
        <v>100</v>
      </c>
      <c r="AA14" s="18">
        <v>0</v>
      </c>
      <c r="AB14" s="18">
        <v>0</v>
      </c>
      <c r="AC14" s="17">
        <v>0</v>
      </c>
      <c r="AD14" s="17">
        <v>0</v>
      </c>
      <c r="AE14" s="18" t="s">
        <v>55</v>
      </c>
      <c r="AF14" s="44">
        <f t="shared" si="57"/>
        <v>64894.3</v>
      </c>
      <c r="AG14" s="44">
        <f t="shared" si="58"/>
        <v>100885.6</v>
      </c>
      <c r="AH14" s="44">
        <f t="shared" si="59"/>
        <v>101637.1</v>
      </c>
      <c r="AI14" s="44">
        <f t="shared" si="60"/>
        <v>93516.5</v>
      </c>
      <c r="AJ14" s="45">
        <f t="shared" si="27"/>
        <v>92.010200999438197</v>
      </c>
      <c r="AK14" s="17">
        <v>0</v>
      </c>
      <c r="AL14" s="17">
        <v>7645.7</v>
      </c>
      <c r="AM14" s="17">
        <v>7645.8</v>
      </c>
      <c r="AN14" s="17">
        <v>7597.5</v>
      </c>
      <c r="AO14" s="17">
        <f t="shared" si="61"/>
        <v>99.368280624656677</v>
      </c>
      <c r="AP14" s="17">
        <v>0</v>
      </c>
      <c r="AQ14" s="17">
        <v>0</v>
      </c>
      <c r="AR14" s="30">
        <v>0</v>
      </c>
      <c r="AS14" s="17">
        <v>0</v>
      </c>
      <c r="AT14" s="17" t="s">
        <v>55</v>
      </c>
      <c r="AU14" s="17">
        <v>0</v>
      </c>
      <c r="AV14" s="17">
        <v>0</v>
      </c>
      <c r="AW14" s="17">
        <v>0</v>
      </c>
      <c r="AX14" s="17">
        <v>0</v>
      </c>
      <c r="AY14" s="17" t="s">
        <v>55</v>
      </c>
      <c r="AZ14" s="17">
        <v>13145.7</v>
      </c>
      <c r="BA14" s="17">
        <v>10492.6</v>
      </c>
      <c r="BB14" s="30">
        <v>10492.5</v>
      </c>
      <c r="BC14" s="17">
        <v>10492.5</v>
      </c>
      <c r="BD14" s="17">
        <f t="shared" si="1"/>
        <v>100</v>
      </c>
      <c r="BE14" s="17">
        <v>1020.2</v>
      </c>
      <c r="BF14" s="17">
        <v>1020.2</v>
      </c>
      <c r="BG14" s="30">
        <v>1020.2</v>
      </c>
      <c r="BH14" s="17">
        <v>1020.2</v>
      </c>
      <c r="BI14" s="17">
        <f>BH14/BG14%</f>
        <v>100</v>
      </c>
      <c r="BJ14" s="17">
        <v>0</v>
      </c>
      <c r="BK14" s="17">
        <v>0</v>
      </c>
      <c r="BL14" s="30">
        <v>0</v>
      </c>
      <c r="BM14" s="17">
        <v>0</v>
      </c>
      <c r="BN14" s="17" t="s">
        <v>55</v>
      </c>
      <c r="BO14" s="17">
        <v>0</v>
      </c>
      <c r="BP14" s="17">
        <v>0</v>
      </c>
      <c r="BQ14" s="30">
        <v>0</v>
      </c>
      <c r="BR14" s="30">
        <v>0</v>
      </c>
      <c r="BS14" s="17" t="s">
        <v>55</v>
      </c>
      <c r="BT14" s="17">
        <v>3324.2</v>
      </c>
      <c r="BU14" s="17">
        <v>9363.7999999999993</v>
      </c>
      <c r="BV14" s="30">
        <v>9390.2000000000007</v>
      </c>
      <c r="BW14" s="30">
        <v>8615.7000000000007</v>
      </c>
      <c r="BX14" s="17">
        <f t="shared" si="62"/>
        <v>91.752039360184028</v>
      </c>
      <c r="BY14" s="17">
        <v>0</v>
      </c>
      <c r="BZ14" s="17">
        <v>0</v>
      </c>
      <c r="CA14" s="17">
        <v>0</v>
      </c>
      <c r="CB14" s="17">
        <v>0</v>
      </c>
      <c r="CC14" s="17" t="s">
        <v>55</v>
      </c>
      <c r="CD14" s="17">
        <v>0</v>
      </c>
      <c r="CE14" s="17">
        <v>0</v>
      </c>
      <c r="CF14" s="17">
        <v>0</v>
      </c>
      <c r="CG14" s="17">
        <v>0</v>
      </c>
      <c r="CH14" s="17" t="s">
        <v>55</v>
      </c>
      <c r="CI14" s="17">
        <v>2696.3</v>
      </c>
      <c r="CJ14" s="17">
        <v>2696.3</v>
      </c>
      <c r="CK14" s="17">
        <v>2696.3</v>
      </c>
      <c r="CL14" s="17">
        <v>2696.3</v>
      </c>
      <c r="CM14" s="17">
        <f t="shared" si="75"/>
        <v>100</v>
      </c>
      <c r="CN14" s="17">
        <v>0</v>
      </c>
      <c r="CO14" s="17">
        <v>7865.8</v>
      </c>
      <c r="CP14" s="17">
        <v>7865.8</v>
      </c>
      <c r="CQ14" s="17">
        <v>6392.4</v>
      </c>
      <c r="CR14" s="17">
        <f t="shared" si="28"/>
        <v>81.268275318467289</v>
      </c>
      <c r="CS14" s="17">
        <v>0</v>
      </c>
      <c r="CT14" s="17">
        <v>0</v>
      </c>
      <c r="CU14" s="17">
        <v>0</v>
      </c>
      <c r="CV14" s="17">
        <v>0</v>
      </c>
      <c r="CW14" s="17" t="s">
        <v>55</v>
      </c>
      <c r="CX14" s="17">
        <v>0</v>
      </c>
      <c r="CY14" s="17">
        <v>0</v>
      </c>
      <c r="CZ14" s="30">
        <v>0</v>
      </c>
      <c r="DA14" s="30">
        <v>0</v>
      </c>
      <c r="DB14" s="17" t="s">
        <v>55</v>
      </c>
      <c r="DC14" s="17">
        <v>0</v>
      </c>
      <c r="DD14" s="17">
        <v>0</v>
      </c>
      <c r="DE14" s="30">
        <v>0</v>
      </c>
      <c r="DF14" s="17">
        <v>0</v>
      </c>
      <c r="DG14" s="17" t="s">
        <v>55</v>
      </c>
      <c r="DH14" s="17">
        <v>0</v>
      </c>
      <c r="DI14" s="17">
        <v>0</v>
      </c>
      <c r="DJ14" s="30">
        <v>0</v>
      </c>
      <c r="DK14" s="17">
        <v>0</v>
      </c>
      <c r="DL14" s="17" t="s">
        <v>55</v>
      </c>
      <c r="DM14" s="17">
        <v>0</v>
      </c>
      <c r="DN14" s="17">
        <v>0</v>
      </c>
      <c r="DO14" s="30">
        <v>0</v>
      </c>
      <c r="DP14" s="30">
        <v>0</v>
      </c>
      <c r="DQ14" s="17" t="s">
        <v>55</v>
      </c>
      <c r="DR14" s="17">
        <v>0</v>
      </c>
      <c r="DS14" s="17">
        <v>0</v>
      </c>
      <c r="DT14" s="30">
        <v>0</v>
      </c>
      <c r="DU14" s="17">
        <v>0</v>
      </c>
      <c r="DV14" s="17" t="s">
        <v>55</v>
      </c>
      <c r="DW14" s="17">
        <v>0</v>
      </c>
      <c r="DX14" s="17">
        <v>0</v>
      </c>
      <c r="DY14" s="30">
        <v>0</v>
      </c>
      <c r="DZ14" s="30">
        <v>0</v>
      </c>
      <c r="EA14" s="17" t="s">
        <v>55</v>
      </c>
      <c r="EB14" s="17">
        <v>0</v>
      </c>
      <c r="EC14" s="17">
        <v>0</v>
      </c>
      <c r="ED14" s="30">
        <v>0</v>
      </c>
      <c r="EE14" s="30">
        <v>0</v>
      </c>
      <c r="EF14" s="17" t="s">
        <v>55</v>
      </c>
      <c r="EG14" s="17">
        <v>1301.2</v>
      </c>
      <c r="EH14" s="17">
        <v>1301.2</v>
      </c>
      <c r="EI14" s="30">
        <v>1301.2</v>
      </c>
      <c r="EJ14" s="17">
        <v>1074.5999999999999</v>
      </c>
      <c r="EK14" s="17">
        <f t="shared" si="79"/>
        <v>82.585305871503223</v>
      </c>
      <c r="EL14" s="17">
        <v>0</v>
      </c>
      <c r="EM14" s="17">
        <v>0</v>
      </c>
      <c r="EN14" s="17">
        <v>0</v>
      </c>
      <c r="EO14" s="17">
        <v>0</v>
      </c>
      <c r="EP14" s="17" t="s">
        <v>55</v>
      </c>
      <c r="EQ14" s="17">
        <v>0</v>
      </c>
      <c r="ER14" s="17">
        <v>0</v>
      </c>
      <c r="ES14" s="17">
        <v>0</v>
      </c>
      <c r="ET14" s="17">
        <v>0</v>
      </c>
      <c r="EU14" s="17" t="s">
        <v>55</v>
      </c>
      <c r="EV14" s="17">
        <v>0</v>
      </c>
      <c r="EW14" s="17">
        <v>1029.9000000000001</v>
      </c>
      <c r="EX14" s="30">
        <v>1029.9000000000001</v>
      </c>
      <c r="EY14" s="30">
        <v>1029.9000000000001</v>
      </c>
      <c r="EZ14" s="24">
        <f t="shared" si="63"/>
        <v>100</v>
      </c>
      <c r="FA14" s="24">
        <v>0</v>
      </c>
      <c r="FB14" s="24">
        <v>0</v>
      </c>
      <c r="FC14" s="30">
        <v>0</v>
      </c>
      <c r="FD14" s="30">
        <v>0</v>
      </c>
      <c r="FE14" s="24" t="s">
        <v>55</v>
      </c>
      <c r="FF14" s="24">
        <v>0</v>
      </c>
      <c r="FG14" s="24">
        <v>2500</v>
      </c>
      <c r="FH14" s="24">
        <v>2500</v>
      </c>
      <c r="FI14" s="24">
        <v>2500</v>
      </c>
      <c r="FJ14" s="24">
        <f t="shared" si="64"/>
        <v>100</v>
      </c>
      <c r="FK14" s="24">
        <v>3612.3</v>
      </c>
      <c r="FL14" s="24">
        <v>3612.3</v>
      </c>
      <c r="FM14" s="30">
        <v>1727.6</v>
      </c>
      <c r="FN14" s="30">
        <v>1727.6</v>
      </c>
      <c r="FO14" s="24">
        <f t="shared" si="30"/>
        <v>100</v>
      </c>
      <c r="FP14" s="24">
        <v>0</v>
      </c>
      <c r="FQ14" s="24">
        <v>0</v>
      </c>
      <c r="FR14" s="30">
        <v>0</v>
      </c>
      <c r="FS14" s="24">
        <v>0</v>
      </c>
      <c r="FT14" s="24" t="s">
        <v>55</v>
      </c>
      <c r="FU14" s="24">
        <v>0</v>
      </c>
      <c r="FV14" s="24">
        <v>0</v>
      </c>
      <c r="FW14" s="24">
        <v>0</v>
      </c>
      <c r="FX14" s="24">
        <v>0</v>
      </c>
      <c r="FY14" s="24" t="s">
        <v>55</v>
      </c>
      <c r="FZ14" s="24">
        <v>0</v>
      </c>
      <c r="GA14" s="24">
        <v>0</v>
      </c>
      <c r="GB14" s="24">
        <v>0</v>
      </c>
      <c r="GC14" s="24">
        <v>0</v>
      </c>
      <c r="GD14" s="24" t="s">
        <v>55</v>
      </c>
      <c r="GE14" s="24">
        <v>0</v>
      </c>
      <c r="GF14" s="24">
        <v>0</v>
      </c>
      <c r="GG14" s="24">
        <v>0</v>
      </c>
      <c r="GH14" s="24">
        <v>0</v>
      </c>
      <c r="GI14" s="24" t="s">
        <v>55</v>
      </c>
      <c r="GJ14" s="24">
        <v>0</v>
      </c>
      <c r="GK14" s="24">
        <v>0</v>
      </c>
      <c r="GL14" s="24">
        <v>0</v>
      </c>
      <c r="GM14" s="24">
        <v>0</v>
      </c>
      <c r="GN14" s="24" t="s">
        <v>55</v>
      </c>
      <c r="GO14" s="24">
        <v>25245</v>
      </c>
      <c r="GP14" s="24">
        <v>0</v>
      </c>
      <c r="GQ14" s="24">
        <v>0</v>
      </c>
      <c r="GR14" s="24">
        <v>0</v>
      </c>
      <c r="GS14" s="25" t="s">
        <v>55</v>
      </c>
      <c r="GT14" s="25">
        <v>0</v>
      </c>
      <c r="GU14" s="25">
        <v>0</v>
      </c>
      <c r="GV14" s="24">
        <v>0</v>
      </c>
      <c r="GW14" s="24">
        <v>0</v>
      </c>
      <c r="GX14" s="24" t="s">
        <v>55</v>
      </c>
      <c r="GY14" s="24">
        <v>3749.4</v>
      </c>
      <c r="GZ14" s="24">
        <v>23693.5</v>
      </c>
      <c r="HA14" s="24">
        <v>26303.3</v>
      </c>
      <c r="HB14" s="24">
        <v>26303.3</v>
      </c>
      <c r="HC14" s="24">
        <f t="shared" si="33"/>
        <v>100</v>
      </c>
      <c r="HD14" s="24">
        <v>0</v>
      </c>
      <c r="HE14" s="24">
        <v>0</v>
      </c>
      <c r="HF14" s="24">
        <v>0</v>
      </c>
      <c r="HG14" s="24">
        <v>0</v>
      </c>
      <c r="HH14" s="24" t="s">
        <v>55</v>
      </c>
      <c r="HI14" s="24">
        <v>800</v>
      </c>
      <c r="HJ14" s="24">
        <v>400</v>
      </c>
      <c r="HK14" s="24">
        <v>400</v>
      </c>
      <c r="HL14" s="24">
        <v>400</v>
      </c>
      <c r="HM14" s="24">
        <f>(HL14/HK14)*100</f>
        <v>100</v>
      </c>
      <c r="HN14" s="24">
        <v>0</v>
      </c>
      <c r="HO14" s="24">
        <v>0</v>
      </c>
      <c r="HP14" s="24">
        <v>0</v>
      </c>
      <c r="HQ14" s="24">
        <v>0</v>
      </c>
      <c r="HR14" s="24" t="s">
        <v>55</v>
      </c>
      <c r="HS14" s="24">
        <v>0</v>
      </c>
      <c r="HT14" s="24">
        <v>0</v>
      </c>
      <c r="HU14" s="24">
        <v>0</v>
      </c>
      <c r="HV14" s="24">
        <v>0</v>
      </c>
      <c r="HW14" s="24" t="s">
        <v>55</v>
      </c>
      <c r="HX14" s="24">
        <v>0</v>
      </c>
      <c r="HY14" s="24">
        <v>0</v>
      </c>
      <c r="HZ14" s="24">
        <v>0</v>
      </c>
      <c r="IA14" s="24">
        <v>0</v>
      </c>
      <c r="IB14" s="24" t="s">
        <v>55</v>
      </c>
      <c r="IC14" s="24">
        <v>10000</v>
      </c>
      <c r="ID14" s="24">
        <v>29264.3</v>
      </c>
      <c r="IE14" s="24">
        <v>29264.3</v>
      </c>
      <c r="IF14" s="24">
        <v>23666.5</v>
      </c>
      <c r="IG14" s="24">
        <f t="shared" si="78"/>
        <v>80.87157389720582</v>
      </c>
      <c r="IH14" s="24">
        <v>0</v>
      </c>
      <c r="II14" s="24">
        <v>0</v>
      </c>
      <c r="IJ14" s="30">
        <v>0</v>
      </c>
      <c r="IK14" s="17">
        <v>0</v>
      </c>
      <c r="IL14" s="25" t="s">
        <v>55</v>
      </c>
      <c r="IM14" s="15">
        <f t="shared" si="65"/>
        <v>294088.80000000005</v>
      </c>
      <c r="IN14" s="15">
        <f t="shared" si="66"/>
        <v>324894.90000000002</v>
      </c>
      <c r="IO14" s="15">
        <f t="shared" si="67"/>
        <v>332761.7</v>
      </c>
      <c r="IP14" s="15">
        <f t="shared" si="68"/>
        <v>332075.5</v>
      </c>
      <c r="IQ14" s="13">
        <f t="shared" si="69"/>
        <v>99.793786364236027</v>
      </c>
      <c r="IR14" s="17">
        <v>2416.3000000000002</v>
      </c>
      <c r="IS14" s="17">
        <v>2416.3000000000002</v>
      </c>
      <c r="IT14" s="26">
        <v>2416.3000000000002</v>
      </c>
      <c r="IU14" s="26">
        <v>1967.1</v>
      </c>
      <c r="IV14" s="17">
        <f t="shared" si="4"/>
        <v>81.409593179654834</v>
      </c>
      <c r="IW14" s="17">
        <v>0</v>
      </c>
      <c r="IX14" s="17">
        <v>0</v>
      </c>
      <c r="IY14" s="26">
        <v>0</v>
      </c>
      <c r="IZ14" s="17">
        <v>0</v>
      </c>
      <c r="JA14" s="17" t="s">
        <v>55</v>
      </c>
      <c r="JB14" s="17">
        <v>0</v>
      </c>
      <c r="JC14" s="17">
        <v>0</v>
      </c>
      <c r="JD14" s="26">
        <v>0</v>
      </c>
      <c r="JE14" s="17">
        <v>0</v>
      </c>
      <c r="JF14" s="17" t="s">
        <v>55</v>
      </c>
      <c r="JG14" s="17">
        <v>86765.8</v>
      </c>
      <c r="JH14" s="17">
        <v>83649.5</v>
      </c>
      <c r="JI14" s="26">
        <v>89130.5</v>
      </c>
      <c r="JJ14" s="17">
        <v>89130.5</v>
      </c>
      <c r="JK14" s="17">
        <f t="shared" si="35"/>
        <v>100</v>
      </c>
      <c r="JL14" s="17">
        <v>174770.7</v>
      </c>
      <c r="JM14" s="17">
        <v>213532.7</v>
      </c>
      <c r="JN14" s="24">
        <v>215918.5</v>
      </c>
      <c r="JO14" s="24">
        <v>215918.5</v>
      </c>
      <c r="JP14" s="25">
        <f t="shared" si="36"/>
        <v>100</v>
      </c>
      <c r="JQ14" s="25">
        <v>5915.7</v>
      </c>
      <c r="JR14" s="25">
        <v>3587.8</v>
      </c>
      <c r="JS14" s="26">
        <v>3587.8</v>
      </c>
      <c r="JT14" s="24">
        <v>3587.8</v>
      </c>
      <c r="JU14" s="24">
        <f t="shared" si="37"/>
        <v>100</v>
      </c>
      <c r="JV14" s="24">
        <v>2799.4</v>
      </c>
      <c r="JW14" s="24">
        <v>1439.3</v>
      </c>
      <c r="JX14" s="26">
        <v>1439.3</v>
      </c>
      <c r="JY14" s="17">
        <v>1439.3</v>
      </c>
      <c r="JZ14" s="17">
        <f t="shared" si="7"/>
        <v>100</v>
      </c>
      <c r="KA14" s="17">
        <v>0</v>
      </c>
      <c r="KB14" s="17">
        <v>0</v>
      </c>
      <c r="KC14" s="26">
        <v>0</v>
      </c>
      <c r="KD14" s="17">
        <v>0</v>
      </c>
      <c r="KE14" s="17" t="s">
        <v>55</v>
      </c>
      <c r="KF14" s="17">
        <v>0</v>
      </c>
      <c r="KG14" s="17">
        <v>0</v>
      </c>
      <c r="KH14" s="26">
        <v>0</v>
      </c>
      <c r="KI14" s="17">
        <v>0</v>
      </c>
      <c r="KJ14" s="17" t="s">
        <v>55</v>
      </c>
      <c r="KK14" s="17">
        <v>21.6</v>
      </c>
      <c r="KL14" s="17">
        <v>0</v>
      </c>
      <c r="KM14" s="26">
        <v>0</v>
      </c>
      <c r="KN14" s="17">
        <v>0</v>
      </c>
      <c r="KO14" s="17" t="s">
        <v>55</v>
      </c>
      <c r="KP14" s="17">
        <v>140</v>
      </c>
      <c r="KQ14" s="17">
        <v>140</v>
      </c>
      <c r="KR14" s="26">
        <v>140</v>
      </c>
      <c r="KS14" s="17">
        <v>140</v>
      </c>
      <c r="KT14" s="17">
        <f t="shared" si="9"/>
        <v>100</v>
      </c>
      <c r="KU14" s="17">
        <v>2.4</v>
      </c>
      <c r="KV14" s="17">
        <v>2.4</v>
      </c>
      <c r="KW14" s="26">
        <v>2.4</v>
      </c>
      <c r="KX14" s="17">
        <v>2.4</v>
      </c>
      <c r="KY14" s="17">
        <f t="shared" si="10"/>
        <v>100</v>
      </c>
      <c r="KZ14" s="17">
        <v>63.6</v>
      </c>
      <c r="LA14" s="17">
        <v>45.4</v>
      </c>
      <c r="LB14" s="26">
        <v>45.4</v>
      </c>
      <c r="LC14" s="17">
        <v>45.4</v>
      </c>
      <c r="LD14" s="17">
        <f t="shared" si="70"/>
        <v>100</v>
      </c>
      <c r="LE14" s="17">
        <v>0.5</v>
      </c>
      <c r="LF14" s="17">
        <v>0</v>
      </c>
      <c r="LG14" s="26">
        <v>0</v>
      </c>
      <c r="LH14" s="17">
        <v>0</v>
      </c>
      <c r="LI14" s="17" t="s">
        <v>55</v>
      </c>
      <c r="LJ14" s="17">
        <v>582.29999999999995</v>
      </c>
      <c r="LK14" s="17">
        <v>582.29999999999995</v>
      </c>
      <c r="LL14" s="26">
        <v>582.29999999999995</v>
      </c>
      <c r="LM14" s="17">
        <v>550.6</v>
      </c>
      <c r="LN14" s="17">
        <f t="shared" si="11"/>
        <v>94.556070753906937</v>
      </c>
      <c r="LO14" s="17">
        <v>209.9</v>
      </c>
      <c r="LP14" s="17">
        <v>209.9</v>
      </c>
      <c r="LQ14" s="26">
        <v>209.9</v>
      </c>
      <c r="LR14" s="17">
        <v>209.9</v>
      </c>
      <c r="LS14" s="17">
        <f t="shared" si="12"/>
        <v>100</v>
      </c>
      <c r="LT14" s="17">
        <v>0</v>
      </c>
      <c r="LU14" s="17">
        <v>0</v>
      </c>
      <c r="LV14" s="26">
        <v>0</v>
      </c>
      <c r="LW14" s="17">
        <v>0</v>
      </c>
      <c r="LX14" s="17" t="s">
        <v>55</v>
      </c>
      <c r="LY14" s="17">
        <v>0</v>
      </c>
      <c r="LZ14" s="17">
        <v>0</v>
      </c>
      <c r="MA14" s="31">
        <v>0</v>
      </c>
      <c r="MB14" s="17">
        <v>0</v>
      </c>
      <c r="MC14" s="17" t="s">
        <v>55</v>
      </c>
      <c r="MD14" s="17">
        <v>2067.6999999999998</v>
      </c>
      <c r="ME14" s="17">
        <v>2172</v>
      </c>
      <c r="MF14" s="31">
        <v>2172</v>
      </c>
      <c r="MG14" s="17">
        <v>2172</v>
      </c>
      <c r="MH14" s="17">
        <f t="shared" si="13"/>
        <v>100</v>
      </c>
      <c r="MI14" s="17">
        <v>0</v>
      </c>
      <c r="MJ14" s="17">
        <v>0</v>
      </c>
      <c r="MK14" s="26">
        <v>0</v>
      </c>
      <c r="ML14" s="26">
        <v>0</v>
      </c>
      <c r="MM14" s="17" t="s">
        <v>55</v>
      </c>
      <c r="MN14" s="17">
        <v>251.1</v>
      </c>
      <c r="MO14" s="17">
        <v>278.39999999999998</v>
      </c>
      <c r="MP14" s="26">
        <v>278.39999999999998</v>
      </c>
      <c r="MQ14" s="17">
        <v>278.39999999999998</v>
      </c>
      <c r="MR14" s="17">
        <f t="shared" si="81"/>
        <v>100</v>
      </c>
      <c r="MS14" s="17">
        <v>460.8</v>
      </c>
      <c r="MT14" s="17">
        <v>336.8</v>
      </c>
      <c r="MU14" s="26">
        <v>336.8</v>
      </c>
      <c r="MV14" s="17">
        <v>336.8</v>
      </c>
      <c r="MW14" s="17">
        <f t="shared" si="80"/>
        <v>100</v>
      </c>
      <c r="MX14" s="17">
        <v>1040.5</v>
      </c>
      <c r="MY14" s="17">
        <v>0</v>
      </c>
      <c r="MZ14" s="26">
        <v>0</v>
      </c>
      <c r="NA14" s="17">
        <v>0</v>
      </c>
      <c r="NB14" s="17" t="s">
        <v>55</v>
      </c>
      <c r="NC14" s="17">
        <v>285.39999999999998</v>
      </c>
      <c r="ND14" s="17">
        <v>0</v>
      </c>
      <c r="NE14" s="17">
        <v>0</v>
      </c>
      <c r="NF14" s="17">
        <v>0</v>
      </c>
      <c r="NG14" s="17" t="s">
        <v>55</v>
      </c>
      <c r="NH14" s="17">
        <v>13147.1</v>
      </c>
      <c r="NI14" s="17">
        <v>13354.1</v>
      </c>
      <c r="NJ14" s="26">
        <v>13354.1</v>
      </c>
      <c r="NK14" s="17">
        <v>13148.8</v>
      </c>
      <c r="NL14" s="17">
        <f t="shared" si="71"/>
        <v>98.462644431298244</v>
      </c>
      <c r="NM14" s="17">
        <v>3148</v>
      </c>
      <c r="NN14" s="17">
        <v>3148</v>
      </c>
      <c r="NO14" s="26">
        <v>3148</v>
      </c>
      <c r="NP14" s="17">
        <v>3148</v>
      </c>
      <c r="NQ14" s="17">
        <f t="shared" si="38"/>
        <v>100</v>
      </c>
      <c r="NR14" s="47">
        <f t="shared" si="39"/>
        <v>6941.3</v>
      </c>
      <c r="NS14" s="47">
        <f t="shared" si="40"/>
        <v>20808.400000000001</v>
      </c>
      <c r="NT14" s="47">
        <f t="shared" si="41"/>
        <v>27245.5</v>
      </c>
      <c r="NU14" s="47">
        <f t="shared" si="42"/>
        <v>26944.1</v>
      </c>
      <c r="NV14" s="52">
        <f t="shared" si="43"/>
        <v>98.893762272668866</v>
      </c>
      <c r="NW14" s="24">
        <v>0</v>
      </c>
      <c r="NX14" s="24">
        <v>6679.3</v>
      </c>
      <c r="NY14" s="24">
        <v>6679.3</v>
      </c>
      <c r="NZ14" s="24">
        <v>6429.2</v>
      </c>
      <c r="OA14" s="24">
        <f t="shared" si="72"/>
        <v>96.255595646250342</v>
      </c>
      <c r="OB14" s="24">
        <v>0</v>
      </c>
      <c r="OC14" s="24">
        <v>0</v>
      </c>
      <c r="OD14" s="24">
        <v>0</v>
      </c>
      <c r="OE14" s="24">
        <v>0</v>
      </c>
      <c r="OF14" s="24" t="s">
        <v>55</v>
      </c>
      <c r="OG14" s="24">
        <v>0</v>
      </c>
      <c r="OH14" s="24">
        <v>0</v>
      </c>
      <c r="OI14" s="24">
        <v>6410</v>
      </c>
      <c r="OJ14" s="24">
        <v>6410</v>
      </c>
      <c r="OK14" s="24">
        <f t="shared" si="73"/>
        <v>100</v>
      </c>
      <c r="OL14" s="24">
        <v>0</v>
      </c>
      <c r="OM14" s="24">
        <v>0</v>
      </c>
      <c r="ON14" s="24">
        <v>0</v>
      </c>
      <c r="OO14" s="24">
        <v>0</v>
      </c>
      <c r="OP14" s="24" t="s">
        <v>55</v>
      </c>
      <c r="OQ14" s="24">
        <v>0</v>
      </c>
      <c r="OR14" s="24">
        <v>0</v>
      </c>
      <c r="OS14" s="24">
        <v>0</v>
      </c>
      <c r="OT14" s="24">
        <v>0</v>
      </c>
      <c r="OU14" s="24" t="s">
        <v>55</v>
      </c>
      <c r="OV14" s="24">
        <v>0</v>
      </c>
      <c r="OW14" s="24">
        <v>890.6</v>
      </c>
      <c r="OX14" s="24">
        <v>890.6</v>
      </c>
      <c r="OY14" s="24">
        <v>839.3</v>
      </c>
      <c r="OZ14" s="24">
        <f t="shared" si="44"/>
        <v>94.239838311250836</v>
      </c>
      <c r="PA14" s="24">
        <v>0</v>
      </c>
      <c r="PB14" s="24">
        <v>0</v>
      </c>
      <c r="PC14" s="24">
        <v>124</v>
      </c>
      <c r="PD14" s="24">
        <v>124</v>
      </c>
      <c r="PE14" s="24">
        <f t="shared" si="45"/>
        <v>100</v>
      </c>
      <c r="PF14" s="24">
        <v>0</v>
      </c>
      <c r="PG14" s="24">
        <v>0</v>
      </c>
      <c r="PH14" s="24">
        <v>0</v>
      </c>
      <c r="PI14" s="24">
        <v>0</v>
      </c>
      <c r="PJ14" s="24" t="s">
        <v>55</v>
      </c>
      <c r="PK14" s="24">
        <v>0</v>
      </c>
      <c r="PL14" s="24">
        <v>0</v>
      </c>
      <c r="PM14" s="30">
        <v>0</v>
      </c>
      <c r="PN14" s="17">
        <v>0</v>
      </c>
      <c r="PO14" s="17" t="s">
        <v>55</v>
      </c>
      <c r="PP14" s="17">
        <v>0</v>
      </c>
      <c r="PQ14" s="17">
        <v>0</v>
      </c>
      <c r="PR14" s="30">
        <v>0</v>
      </c>
      <c r="PS14" s="30">
        <v>0</v>
      </c>
      <c r="PT14" s="30" t="s">
        <v>55</v>
      </c>
      <c r="PU14" s="30">
        <v>6941.3</v>
      </c>
      <c r="PV14" s="30">
        <v>7296.1</v>
      </c>
      <c r="PW14" s="17">
        <v>7199.3</v>
      </c>
      <c r="PX14" s="17">
        <v>7199.3</v>
      </c>
      <c r="PY14" s="18">
        <f t="shared" si="46"/>
        <v>100</v>
      </c>
      <c r="PZ14" s="18">
        <v>0</v>
      </c>
      <c r="QA14" s="18">
        <v>0</v>
      </c>
      <c r="QB14" s="17">
        <v>0</v>
      </c>
      <c r="QC14" s="17">
        <v>0</v>
      </c>
      <c r="QD14" s="17" t="s">
        <v>55</v>
      </c>
      <c r="QE14" s="17">
        <v>0</v>
      </c>
      <c r="QF14" s="17">
        <v>0</v>
      </c>
      <c r="QG14" s="17">
        <v>0</v>
      </c>
      <c r="QH14" s="17">
        <v>0</v>
      </c>
      <c r="QI14" s="18" t="s">
        <v>55</v>
      </c>
      <c r="QJ14" s="18">
        <v>0</v>
      </c>
      <c r="QK14" s="18">
        <v>0</v>
      </c>
      <c r="QL14" s="17">
        <v>0</v>
      </c>
      <c r="QM14" s="17">
        <v>0</v>
      </c>
      <c r="QN14" s="18" t="s">
        <v>55</v>
      </c>
      <c r="QO14" s="18">
        <v>0</v>
      </c>
      <c r="QP14" s="18">
        <v>2649.9</v>
      </c>
      <c r="QQ14" s="17">
        <v>2649.9</v>
      </c>
      <c r="QR14" s="17">
        <v>2649.9</v>
      </c>
      <c r="QS14" s="18">
        <f t="shared" si="47"/>
        <v>100</v>
      </c>
      <c r="QT14" s="18">
        <v>0</v>
      </c>
      <c r="QU14" s="18">
        <v>0</v>
      </c>
      <c r="QV14" s="17">
        <v>0</v>
      </c>
      <c r="QW14" s="17">
        <v>0</v>
      </c>
      <c r="QX14" s="18" t="s">
        <v>55</v>
      </c>
      <c r="QY14" s="18">
        <v>0</v>
      </c>
      <c r="QZ14" s="18">
        <v>0</v>
      </c>
      <c r="RA14" s="17">
        <v>0</v>
      </c>
      <c r="RB14" s="17">
        <v>0</v>
      </c>
      <c r="RC14" s="18" t="s">
        <v>55</v>
      </c>
      <c r="RD14" s="18">
        <v>0</v>
      </c>
      <c r="RE14" s="18">
        <v>0</v>
      </c>
      <c r="RF14" s="17">
        <v>0</v>
      </c>
      <c r="RG14" s="17">
        <v>0</v>
      </c>
      <c r="RH14" s="18" t="s">
        <v>55</v>
      </c>
      <c r="RI14" s="18">
        <v>0</v>
      </c>
      <c r="RJ14" s="18">
        <v>0</v>
      </c>
      <c r="RK14" s="17">
        <v>0</v>
      </c>
      <c r="RL14" s="17">
        <v>0</v>
      </c>
      <c r="RM14" s="18" t="s">
        <v>55</v>
      </c>
      <c r="RN14" s="18">
        <v>0</v>
      </c>
      <c r="RO14" s="18">
        <v>0</v>
      </c>
      <c r="RP14" s="17">
        <v>0</v>
      </c>
      <c r="RQ14" s="17">
        <v>0</v>
      </c>
      <c r="RR14" s="17" t="s">
        <v>55</v>
      </c>
      <c r="RS14" s="17">
        <v>0</v>
      </c>
      <c r="RT14" s="17">
        <v>26.8</v>
      </c>
      <c r="RU14" s="17">
        <v>26.8</v>
      </c>
      <c r="RV14" s="17">
        <v>26.8</v>
      </c>
      <c r="RW14" s="18">
        <f>(RV14/RU14)*100</f>
        <v>100</v>
      </c>
      <c r="RX14" s="18">
        <v>0</v>
      </c>
      <c r="RY14" s="18">
        <v>0</v>
      </c>
      <c r="RZ14" s="17">
        <v>0</v>
      </c>
      <c r="SA14" s="17">
        <v>0</v>
      </c>
      <c r="SB14" s="18" t="s">
        <v>55</v>
      </c>
      <c r="SC14" s="18">
        <v>0</v>
      </c>
      <c r="SD14" s="18">
        <v>0</v>
      </c>
      <c r="SE14" s="18">
        <v>0</v>
      </c>
      <c r="SF14" s="18">
        <v>0</v>
      </c>
      <c r="SG14" s="18" t="s">
        <v>55</v>
      </c>
      <c r="SH14" s="18">
        <v>0</v>
      </c>
      <c r="SI14" s="18">
        <v>3239.8</v>
      </c>
      <c r="SJ14" s="18">
        <v>3239.8</v>
      </c>
      <c r="SK14" s="18">
        <v>3239.8</v>
      </c>
      <c r="SL14" s="18">
        <f>(SK14/SJ14)*100</f>
        <v>100</v>
      </c>
      <c r="SM14" s="18">
        <v>0</v>
      </c>
      <c r="SN14" s="18">
        <v>0</v>
      </c>
      <c r="SO14" s="18">
        <v>0</v>
      </c>
      <c r="SP14" s="18">
        <v>0</v>
      </c>
      <c r="SQ14" s="18" t="s">
        <v>55</v>
      </c>
      <c r="SR14" s="18">
        <v>0</v>
      </c>
      <c r="SS14" s="18">
        <v>0</v>
      </c>
      <c r="ST14" s="18">
        <v>0</v>
      </c>
      <c r="SU14" s="18">
        <v>0</v>
      </c>
      <c r="SV14" s="18" t="s">
        <v>55</v>
      </c>
      <c r="SW14" s="18">
        <v>0</v>
      </c>
      <c r="SX14" s="18">
        <v>0</v>
      </c>
      <c r="SY14" s="18">
        <v>0</v>
      </c>
      <c r="SZ14" s="18">
        <v>0</v>
      </c>
      <c r="TA14" s="18" t="s">
        <v>55</v>
      </c>
      <c r="TB14" s="18">
        <v>0</v>
      </c>
      <c r="TC14" s="18">
        <v>0</v>
      </c>
      <c r="TD14" s="17">
        <v>0</v>
      </c>
      <c r="TE14" s="17">
        <v>0</v>
      </c>
      <c r="TF14" s="18" t="s">
        <v>55</v>
      </c>
      <c r="TG14" s="18">
        <v>0</v>
      </c>
      <c r="TH14" s="18">
        <v>25.9</v>
      </c>
      <c r="TI14" s="17">
        <v>25.8</v>
      </c>
      <c r="TJ14" s="17">
        <v>25.8</v>
      </c>
      <c r="TK14" s="18">
        <f t="shared" si="77"/>
        <v>100</v>
      </c>
      <c r="TL14" s="18">
        <v>0</v>
      </c>
      <c r="TM14" s="18">
        <v>0</v>
      </c>
      <c r="TN14" s="17">
        <v>0</v>
      </c>
      <c r="TO14" s="17">
        <v>0</v>
      </c>
      <c r="TP14" s="18" t="s">
        <v>55</v>
      </c>
      <c r="TQ14" s="18">
        <v>0</v>
      </c>
      <c r="TR14" s="18">
        <v>0</v>
      </c>
      <c r="TS14" s="18">
        <v>0</v>
      </c>
      <c r="TT14" s="18">
        <v>0</v>
      </c>
      <c r="TU14" s="18" t="s">
        <v>55</v>
      </c>
      <c r="TV14" s="44">
        <f t="shared" si="48"/>
        <v>423560.4</v>
      </c>
      <c r="TW14" s="44">
        <f t="shared" si="49"/>
        <v>530306.9</v>
      </c>
      <c r="TX14" s="44">
        <f t="shared" si="50"/>
        <v>545362.30000000005</v>
      </c>
      <c r="TY14" s="44">
        <f t="shared" si="51"/>
        <v>536254.1</v>
      </c>
      <c r="TZ14" s="45">
        <f t="shared" si="22"/>
        <v>98.329880888356229</v>
      </c>
      <c r="UA14" s="7"/>
      <c r="UB14" s="7"/>
      <c r="UD14" s="9"/>
    </row>
    <row r="15" spans="1:550" x14ac:dyDescent="0.2">
      <c r="A15" s="20" t="s">
        <v>16</v>
      </c>
      <c r="B15" s="47">
        <f t="shared" si="23"/>
        <v>98644</v>
      </c>
      <c r="C15" s="47">
        <f t="shared" si="23"/>
        <v>102544.7</v>
      </c>
      <c r="D15" s="44">
        <f t="shared" si="52"/>
        <v>103274.7</v>
      </c>
      <c r="E15" s="44">
        <f t="shared" si="53"/>
        <v>103274.7</v>
      </c>
      <c r="F15" s="45">
        <f t="shared" si="54"/>
        <v>100</v>
      </c>
      <c r="G15" s="17">
        <v>98644</v>
      </c>
      <c r="H15" s="17">
        <v>98644</v>
      </c>
      <c r="I15" s="30">
        <v>98644</v>
      </c>
      <c r="J15" s="17">
        <v>98644</v>
      </c>
      <c r="K15" s="17">
        <f t="shared" si="55"/>
        <v>100</v>
      </c>
      <c r="L15" s="17">
        <v>0</v>
      </c>
      <c r="M15" s="17">
        <v>3900.7</v>
      </c>
      <c r="N15" s="30">
        <v>3900.7</v>
      </c>
      <c r="O15" s="17">
        <v>3900.7</v>
      </c>
      <c r="P15" s="17">
        <f t="shared" si="56"/>
        <v>100</v>
      </c>
      <c r="Q15" s="17">
        <v>0</v>
      </c>
      <c r="R15" s="17">
        <v>0</v>
      </c>
      <c r="S15" s="17">
        <v>0</v>
      </c>
      <c r="T15" s="17">
        <v>0</v>
      </c>
      <c r="U15" s="17" t="s">
        <v>55</v>
      </c>
      <c r="V15" s="17">
        <v>0</v>
      </c>
      <c r="W15" s="17">
        <v>0</v>
      </c>
      <c r="X15" s="17">
        <v>0</v>
      </c>
      <c r="Y15" s="17">
        <v>0</v>
      </c>
      <c r="Z15" s="18" t="s">
        <v>55</v>
      </c>
      <c r="AA15" s="18">
        <v>0</v>
      </c>
      <c r="AB15" s="18">
        <v>0</v>
      </c>
      <c r="AC15" s="17">
        <v>730</v>
      </c>
      <c r="AD15" s="17">
        <v>730</v>
      </c>
      <c r="AE15" s="18">
        <f t="shared" si="25"/>
        <v>100</v>
      </c>
      <c r="AF15" s="44">
        <f t="shared" si="57"/>
        <v>143269</v>
      </c>
      <c r="AG15" s="44">
        <f t="shared" si="58"/>
        <v>166120.20000000001</v>
      </c>
      <c r="AH15" s="44">
        <f t="shared" si="59"/>
        <v>158065.30000000002</v>
      </c>
      <c r="AI15" s="44">
        <f t="shared" si="60"/>
        <v>156459.00000000003</v>
      </c>
      <c r="AJ15" s="45">
        <f t="shared" si="27"/>
        <v>98.983774427404384</v>
      </c>
      <c r="AK15" s="17">
        <v>0</v>
      </c>
      <c r="AL15" s="17">
        <v>0</v>
      </c>
      <c r="AM15" s="17">
        <v>0</v>
      </c>
      <c r="AN15" s="17">
        <v>0</v>
      </c>
      <c r="AO15" s="17" t="s">
        <v>55</v>
      </c>
      <c r="AP15" s="17">
        <v>0</v>
      </c>
      <c r="AQ15" s="17">
        <v>0</v>
      </c>
      <c r="AR15" s="30">
        <v>0</v>
      </c>
      <c r="AS15" s="17">
        <v>0</v>
      </c>
      <c r="AT15" s="17" t="s">
        <v>55</v>
      </c>
      <c r="AU15" s="17">
        <v>0</v>
      </c>
      <c r="AV15" s="17">
        <v>0</v>
      </c>
      <c r="AW15" s="17">
        <v>0</v>
      </c>
      <c r="AX15" s="17">
        <v>0</v>
      </c>
      <c r="AY15" s="17" t="s">
        <v>55</v>
      </c>
      <c r="AZ15" s="17">
        <v>0</v>
      </c>
      <c r="BA15" s="17">
        <v>0</v>
      </c>
      <c r="BB15" s="30">
        <v>0</v>
      </c>
      <c r="BC15" s="17">
        <v>0</v>
      </c>
      <c r="BD15" s="17" t="s">
        <v>55</v>
      </c>
      <c r="BE15" s="17">
        <v>0</v>
      </c>
      <c r="BF15" s="17">
        <v>0</v>
      </c>
      <c r="BG15" s="30">
        <v>0</v>
      </c>
      <c r="BH15" s="17">
        <v>0</v>
      </c>
      <c r="BI15" s="17" t="s">
        <v>55</v>
      </c>
      <c r="BJ15" s="17">
        <v>76077.600000000006</v>
      </c>
      <c r="BK15" s="17">
        <v>76077.600000000006</v>
      </c>
      <c r="BL15" s="30">
        <v>76077.600000000006</v>
      </c>
      <c r="BM15" s="17">
        <v>76077.600000000006</v>
      </c>
      <c r="BN15" s="17">
        <v>100</v>
      </c>
      <c r="BO15" s="17">
        <v>28596.1</v>
      </c>
      <c r="BP15" s="17">
        <v>28596.1</v>
      </c>
      <c r="BQ15" s="30">
        <v>28596.1</v>
      </c>
      <c r="BR15" s="17">
        <v>28596.1</v>
      </c>
      <c r="BS15" s="17">
        <f>BR15/BQ15%</f>
        <v>99.999999999999986</v>
      </c>
      <c r="BT15" s="17">
        <v>807.4</v>
      </c>
      <c r="BU15" s="17">
        <v>2059.9</v>
      </c>
      <c r="BV15" s="30">
        <v>2106</v>
      </c>
      <c r="BW15" s="30">
        <v>2106</v>
      </c>
      <c r="BX15" s="17">
        <f t="shared" si="62"/>
        <v>100</v>
      </c>
      <c r="BY15" s="17">
        <v>0</v>
      </c>
      <c r="BZ15" s="17">
        <v>12572.7</v>
      </c>
      <c r="CA15" s="17">
        <v>12572.7</v>
      </c>
      <c r="CB15" s="17">
        <v>12572.7</v>
      </c>
      <c r="CC15" s="17">
        <f>CB15/CA15%</f>
        <v>100</v>
      </c>
      <c r="CD15" s="17">
        <v>0</v>
      </c>
      <c r="CE15" s="17">
        <v>0</v>
      </c>
      <c r="CF15" s="17">
        <v>0</v>
      </c>
      <c r="CG15" s="17">
        <v>0</v>
      </c>
      <c r="CH15" s="17" t="s">
        <v>55</v>
      </c>
      <c r="CI15" s="17">
        <v>0</v>
      </c>
      <c r="CJ15" s="17">
        <v>0</v>
      </c>
      <c r="CK15" s="17">
        <v>0</v>
      </c>
      <c r="CL15" s="17">
        <v>0</v>
      </c>
      <c r="CM15" s="17" t="s">
        <v>55</v>
      </c>
      <c r="CN15" s="17">
        <v>0</v>
      </c>
      <c r="CO15" s="17">
        <v>2793.2</v>
      </c>
      <c r="CP15" s="17">
        <v>2793.2</v>
      </c>
      <c r="CQ15" s="17">
        <v>1720.1</v>
      </c>
      <c r="CR15" s="17">
        <f t="shared" si="28"/>
        <v>61.581698410425318</v>
      </c>
      <c r="CS15" s="17">
        <v>0</v>
      </c>
      <c r="CT15" s="17">
        <v>0</v>
      </c>
      <c r="CU15" s="17">
        <v>0</v>
      </c>
      <c r="CV15" s="17">
        <v>0</v>
      </c>
      <c r="CW15" s="17" t="s">
        <v>55</v>
      </c>
      <c r="CX15" s="17">
        <v>0</v>
      </c>
      <c r="CY15" s="17">
        <v>0</v>
      </c>
      <c r="CZ15" s="30">
        <v>0</v>
      </c>
      <c r="DA15" s="30">
        <v>0</v>
      </c>
      <c r="DB15" s="17" t="s">
        <v>55</v>
      </c>
      <c r="DC15" s="17">
        <v>0</v>
      </c>
      <c r="DD15" s="17">
        <v>0</v>
      </c>
      <c r="DE15" s="30">
        <v>0</v>
      </c>
      <c r="DF15" s="17">
        <v>0</v>
      </c>
      <c r="DG15" s="17" t="s">
        <v>55</v>
      </c>
      <c r="DH15" s="17">
        <v>0</v>
      </c>
      <c r="DI15" s="17">
        <v>0</v>
      </c>
      <c r="DJ15" s="30">
        <v>0</v>
      </c>
      <c r="DK15" s="17">
        <v>0</v>
      </c>
      <c r="DL15" s="17" t="s">
        <v>55</v>
      </c>
      <c r="DM15" s="17">
        <v>0</v>
      </c>
      <c r="DN15" s="17">
        <v>0</v>
      </c>
      <c r="DO15" s="30">
        <v>0</v>
      </c>
      <c r="DP15" s="30">
        <v>0</v>
      </c>
      <c r="DQ15" s="17" t="s">
        <v>55</v>
      </c>
      <c r="DR15" s="17">
        <v>599.79999999999995</v>
      </c>
      <c r="DS15" s="17">
        <v>599.79999999999995</v>
      </c>
      <c r="DT15" s="30">
        <v>599.70000000000005</v>
      </c>
      <c r="DU15" s="17">
        <v>599.70000000000005</v>
      </c>
      <c r="DV15" s="17">
        <f>(DU15/DT15)*100</f>
        <v>100</v>
      </c>
      <c r="DW15" s="17">
        <v>0</v>
      </c>
      <c r="DX15" s="17">
        <v>0</v>
      </c>
      <c r="DY15" s="30">
        <v>0</v>
      </c>
      <c r="DZ15" s="30">
        <v>0</v>
      </c>
      <c r="EA15" s="17" t="s">
        <v>55</v>
      </c>
      <c r="EB15" s="17">
        <v>0</v>
      </c>
      <c r="EC15" s="17">
        <v>0</v>
      </c>
      <c r="ED15" s="30">
        <v>0</v>
      </c>
      <c r="EE15" s="30">
        <v>0</v>
      </c>
      <c r="EF15" s="17" t="s">
        <v>55</v>
      </c>
      <c r="EG15" s="17">
        <v>2679.2</v>
      </c>
      <c r="EH15" s="17">
        <v>2829.2</v>
      </c>
      <c r="EI15" s="30">
        <v>2829.2</v>
      </c>
      <c r="EJ15" s="17">
        <v>2296</v>
      </c>
      <c r="EK15" s="17">
        <f t="shared" si="79"/>
        <v>81.153683019934974</v>
      </c>
      <c r="EL15" s="17">
        <v>0</v>
      </c>
      <c r="EM15" s="17">
        <v>227.1</v>
      </c>
      <c r="EN15" s="17">
        <v>227.1</v>
      </c>
      <c r="EO15" s="17">
        <v>227.1</v>
      </c>
      <c r="EP15" s="17">
        <f t="shared" si="76"/>
        <v>100</v>
      </c>
      <c r="EQ15" s="17">
        <v>0</v>
      </c>
      <c r="ER15" s="17">
        <v>0</v>
      </c>
      <c r="ES15" s="17">
        <v>0</v>
      </c>
      <c r="ET15" s="17">
        <v>0</v>
      </c>
      <c r="EU15" s="17" t="s">
        <v>55</v>
      </c>
      <c r="EV15" s="17">
        <v>0</v>
      </c>
      <c r="EW15" s="17">
        <v>0</v>
      </c>
      <c r="EX15" s="30">
        <v>0</v>
      </c>
      <c r="EY15" s="30">
        <v>0</v>
      </c>
      <c r="EZ15" s="24" t="s">
        <v>55</v>
      </c>
      <c r="FA15" s="24">
        <v>0</v>
      </c>
      <c r="FB15" s="24">
        <v>0</v>
      </c>
      <c r="FC15" s="30">
        <v>0</v>
      </c>
      <c r="FD15" s="30">
        <v>0</v>
      </c>
      <c r="FE15" s="24" t="s">
        <v>55</v>
      </c>
      <c r="FF15" s="24">
        <v>0</v>
      </c>
      <c r="FG15" s="24">
        <v>0</v>
      </c>
      <c r="FH15" s="24">
        <v>0</v>
      </c>
      <c r="FI15" s="24">
        <v>0</v>
      </c>
      <c r="FJ15" s="24" t="s">
        <v>55</v>
      </c>
      <c r="FK15" s="24">
        <v>20052.5</v>
      </c>
      <c r="FL15" s="24">
        <v>20052.5</v>
      </c>
      <c r="FM15" s="30">
        <v>10491.1</v>
      </c>
      <c r="FN15" s="30">
        <v>10491.1</v>
      </c>
      <c r="FO15" s="24">
        <f t="shared" si="30"/>
        <v>100</v>
      </c>
      <c r="FP15" s="24">
        <v>174.5</v>
      </c>
      <c r="FQ15" s="24">
        <v>174.5</v>
      </c>
      <c r="FR15" s="30">
        <v>174.5</v>
      </c>
      <c r="FS15" s="24">
        <v>174.5</v>
      </c>
      <c r="FT15" s="24">
        <f>FS15/FR15%</f>
        <v>100</v>
      </c>
      <c r="FU15" s="24">
        <v>0</v>
      </c>
      <c r="FV15" s="24">
        <v>0</v>
      </c>
      <c r="FW15" s="24">
        <v>0</v>
      </c>
      <c r="FX15" s="24">
        <v>0</v>
      </c>
      <c r="FY15" s="24" t="s">
        <v>55</v>
      </c>
      <c r="FZ15" s="24">
        <v>0</v>
      </c>
      <c r="GA15" s="24">
        <v>0</v>
      </c>
      <c r="GB15" s="24">
        <v>0</v>
      </c>
      <c r="GC15" s="24">
        <v>0</v>
      </c>
      <c r="GD15" s="24" t="s">
        <v>55</v>
      </c>
      <c r="GE15" s="24">
        <v>0</v>
      </c>
      <c r="GF15" s="24">
        <v>0</v>
      </c>
      <c r="GG15" s="24">
        <v>0</v>
      </c>
      <c r="GH15" s="24">
        <v>0</v>
      </c>
      <c r="GI15" s="24" t="s">
        <v>55</v>
      </c>
      <c r="GJ15" s="24">
        <v>0</v>
      </c>
      <c r="GK15" s="24">
        <v>0</v>
      </c>
      <c r="GL15" s="24">
        <v>0</v>
      </c>
      <c r="GM15" s="24">
        <v>0</v>
      </c>
      <c r="GN15" s="24" t="s">
        <v>55</v>
      </c>
      <c r="GO15" s="24">
        <v>0</v>
      </c>
      <c r="GP15" s="24">
        <v>0</v>
      </c>
      <c r="GQ15" s="24">
        <v>0</v>
      </c>
      <c r="GR15" s="24">
        <v>0</v>
      </c>
      <c r="GS15" s="25" t="s">
        <v>55</v>
      </c>
      <c r="GT15" s="25">
        <v>0</v>
      </c>
      <c r="GU15" s="25">
        <v>0</v>
      </c>
      <c r="GV15" s="24">
        <v>0</v>
      </c>
      <c r="GW15" s="24">
        <v>0</v>
      </c>
      <c r="GX15" s="24" t="s">
        <v>55</v>
      </c>
      <c r="GY15" s="24">
        <v>14181.9</v>
      </c>
      <c r="GZ15" s="24">
        <v>20037.599999999999</v>
      </c>
      <c r="HA15" s="24">
        <v>21498.1</v>
      </c>
      <c r="HB15" s="24">
        <v>21498.1</v>
      </c>
      <c r="HC15" s="24">
        <f t="shared" si="33"/>
        <v>100</v>
      </c>
      <c r="HD15" s="24">
        <v>0</v>
      </c>
      <c r="HE15" s="24">
        <v>0</v>
      </c>
      <c r="HF15" s="24">
        <v>0</v>
      </c>
      <c r="HG15" s="24">
        <v>0</v>
      </c>
      <c r="HH15" s="24" t="s">
        <v>55</v>
      </c>
      <c r="HI15" s="24">
        <v>100</v>
      </c>
      <c r="HJ15" s="24">
        <v>100</v>
      </c>
      <c r="HK15" s="24">
        <v>100</v>
      </c>
      <c r="HL15" s="24">
        <v>100</v>
      </c>
      <c r="HM15" s="24">
        <f>(HL15/HK15)*100</f>
        <v>100</v>
      </c>
      <c r="HN15" s="24">
        <v>0</v>
      </c>
      <c r="HO15" s="24">
        <v>0</v>
      </c>
      <c r="HP15" s="24">
        <v>0</v>
      </c>
      <c r="HQ15" s="24">
        <v>0</v>
      </c>
      <c r="HR15" s="24" t="s">
        <v>55</v>
      </c>
      <c r="HS15" s="24">
        <v>0</v>
      </c>
      <c r="HT15" s="24">
        <v>0</v>
      </c>
      <c r="HU15" s="24">
        <v>0</v>
      </c>
      <c r="HV15" s="24">
        <v>0</v>
      </c>
      <c r="HW15" s="24" t="s">
        <v>55</v>
      </c>
      <c r="HX15" s="24">
        <v>0</v>
      </c>
      <c r="HY15" s="24">
        <v>0</v>
      </c>
      <c r="HZ15" s="24">
        <v>0</v>
      </c>
      <c r="IA15" s="24">
        <v>0</v>
      </c>
      <c r="IB15" s="24" t="s">
        <v>55</v>
      </c>
      <c r="IC15" s="24">
        <v>0</v>
      </c>
      <c r="ID15" s="24">
        <v>0</v>
      </c>
      <c r="IE15" s="24">
        <v>0</v>
      </c>
      <c r="IF15" s="24">
        <v>0</v>
      </c>
      <c r="IG15" s="24" t="s">
        <v>55</v>
      </c>
      <c r="IH15" s="24">
        <v>0</v>
      </c>
      <c r="II15" s="24">
        <v>0</v>
      </c>
      <c r="IJ15" s="30">
        <v>0</v>
      </c>
      <c r="IK15" s="17">
        <v>0</v>
      </c>
      <c r="IL15" s="25" t="s">
        <v>55</v>
      </c>
      <c r="IM15" s="15">
        <f t="shared" si="65"/>
        <v>167753.79999999993</v>
      </c>
      <c r="IN15" s="15">
        <f t="shared" si="66"/>
        <v>193078.9</v>
      </c>
      <c r="IO15" s="15">
        <f t="shared" si="67"/>
        <v>196647.19999999998</v>
      </c>
      <c r="IP15" s="15">
        <f t="shared" si="68"/>
        <v>196195.20000000001</v>
      </c>
      <c r="IQ15" s="13">
        <f t="shared" si="69"/>
        <v>99.770146739948501</v>
      </c>
      <c r="IR15" s="17">
        <v>1154.5</v>
      </c>
      <c r="IS15" s="17">
        <v>1154.5</v>
      </c>
      <c r="IT15" s="26">
        <v>1154.5</v>
      </c>
      <c r="IU15" s="26">
        <v>1154.5</v>
      </c>
      <c r="IV15" s="17">
        <f t="shared" si="4"/>
        <v>100</v>
      </c>
      <c r="IW15" s="17">
        <v>0</v>
      </c>
      <c r="IX15" s="17">
        <v>0</v>
      </c>
      <c r="IY15" s="26">
        <v>0</v>
      </c>
      <c r="IZ15" s="17">
        <v>0</v>
      </c>
      <c r="JA15" s="17" t="s">
        <v>55</v>
      </c>
      <c r="JB15" s="17">
        <v>0.3</v>
      </c>
      <c r="JC15" s="17">
        <v>0.3</v>
      </c>
      <c r="JD15" s="26">
        <v>0.3</v>
      </c>
      <c r="JE15" s="17">
        <v>0.3</v>
      </c>
      <c r="JF15" s="17">
        <f t="shared" si="6"/>
        <v>100</v>
      </c>
      <c r="JG15" s="17">
        <v>48654</v>
      </c>
      <c r="JH15" s="17">
        <v>54998.6</v>
      </c>
      <c r="JI15" s="26">
        <v>57790.5</v>
      </c>
      <c r="JJ15" s="17">
        <v>57790.5</v>
      </c>
      <c r="JK15" s="17">
        <f t="shared" si="35"/>
        <v>100</v>
      </c>
      <c r="JL15" s="17">
        <v>99646.7</v>
      </c>
      <c r="JM15" s="17">
        <v>123654.39999999999</v>
      </c>
      <c r="JN15" s="24">
        <v>124134.5</v>
      </c>
      <c r="JO15" s="24">
        <v>124134.5</v>
      </c>
      <c r="JP15" s="25">
        <f t="shared" si="36"/>
        <v>100</v>
      </c>
      <c r="JQ15" s="25">
        <v>2268</v>
      </c>
      <c r="JR15" s="25">
        <v>1129.9000000000001</v>
      </c>
      <c r="JS15" s="26">
        <v>1129.9000000000001</v>
      </c>
      <c r="JT15" s="24">
        <v>1129.9000000000001</v>
      </c>
      <c r="JU15" s="24">
        <f t="shared" si="37"/>
        <v>100</v>
      </c>
      <c r="JV15" s="24">
        <v>685.9</v>
      </c>
      <c r="JW15" s="24">
        <v>78.2</v>
      </c>
      <c r="JX15" s="26">
        <v>78.2</v>
      </c>
      <c r="JY15" s="17">
        <v>78.2</v>
      </c>
      <c r="JZ15" s="17">
        <f t="shared" si="7"/>
        <v>100</v>
      </c>
      <c r="KA15" s="17">
        <v>0</v>
      </c>
      <c r="KB15" s="17">
        <v>0</v>
      </c>
      <c r="KC15" s="26">
        <v>0</v>
      </c>
      <c r="KD15" s="17">
        <v>0</v>
      </c>
      <c r="KE15" s="17" t="s">
        <v>55</v>
      </c>
      <c r="KF15" s="17">
        <v>27.3</v>
      </c>
      <c r="KG15" s="17">
        <v>27.3</v>
      </c>
      <c r="KH15" s="26">
        <v>27.3</v>
      </c>
      <c r="KI15" s="17">
        <v>0.9</v>
      </c>
      <c r="KJ15" s="17">
        <f>KI15/KH15%</f>
        <v>3.2967032967032965</v>
      </c>
      <c r="KK15" s="17">
        <v>589.9</v>
      </c>
      <c r="KL15" s="17">
        <v>410</v>
      </c>
      <c r="KM15" s="26">
        <v>409.9</v>
      </c>
      <c r="KN15" s="17">
        <v>409.9</v>
      </c>
      <c r="KO15" s="17">
        <f t="shared" si="8"/>
        <v>99.999999999999986</v>
      </c>
      <c r="KP15" s="17">
        <v>87.5</v>
      </c>
      <c r="KQ15" s="17">
        <v>87.5</v>
      </c>
      <c r="KR15" s="26">
        <v>87.5</v>
      </c>
      <c r="KS15" s="17">
        <v>87.5</v>
      </c>
      <c r="KT15" s="17">
        <f t="shared" si="9"/>
        <v>100</v>
      </c>
      <c r="KU15" s="17">
        <v>3.1</v>
      </c>
      <c r="KV15" s="17">
        <v>3.1</v>
      </c>
      <c r="KW15" s="26">
        <v>3.1</v>
      </c>
      <c r="KX15" s="17">
        <v>3.1</v>
      </c>
      <c r="KY15" s="17">
        <f t="shared" si="10"/>
        <v>100</v>
      </c>
      <c r="KZ15" s="17">
        <v>31.8</v>
      </c>
      <c r="LA15" s="17">
        <v>32.4</v>
      </c>
      <c r="LB15" s="26">
        <v>32.4</v>
      </c>
      <c r="LC15" s="17">
        <v>32.4</v>
      </c>
      <c r="LD15" s="17">
        <f t="shared" si="70"/>
        <v>99.999999999999986</v>
      </c>
      <c r="LE15" s="17">
        <v>0</v>
      </c>
      <c r="LF15" s="17">
        <v>0</v>
      </c>
      <c r="LG15" s="26">
        <v>0</v>
      </c>
      <c r="LH15" s="17">
        <v>0</v>
      </c>
      <c r="LI15" s="17" t="s">
        <v>55</v>
      </c>
      <c r="LJ15" s="17">
        <v>663.9</v>
      </c>
      <c r="LK15" s="17">
        <v>663.9</v>
      </c>
      <c r="LL15" s="26">
        <v>663.9</v>
      </c>
      <c r="LM15" s="17">
        <v>651</v>
      </c>
      <c r="LN15" s="17">
        <f t="shared" si="11"/>
        <v>98.056936285585195</v>
      </c>
      <c r="LO15" s="17">
        <v>252.9</v>
      </c>
      <c r="LP15" s="17">
        <v>252.9</v>
      </c>
      <c r="LQ15" s="26">
        <v>252.9</v>
      </c>
      <c r="LR15" s="17">
        <v>252.9</v>
      </c>
      <c r="LS15" s="17">
        <f t="shared" si="12"/>
        <v>100</v>
      </c>
      <c r="LT15" s="17">
        <v>371.6</v>
      </c>
      <c r="LU15" s="17">
        <v>75.2</v>
      </c>
      <c r="LV15" s="26">
        <v>371.6</v>
      </c>
      <c r="LW15" s="17">
        <v>371.6</v>
      </c>
      <c r="LX15" s="17">
        <f>LW15/LV15%</f>
        <v>100</v>
      </c>
      <c r="LY15" s="17">
        <v>0</v>
      </c>
      <c r="LZ15" s="17">
        <v>0</v>
      </c>
      <c r="MA15" s="31">
        <v>0</v>
      </c>
      <c r="MB15" s="17">
        <v>0</v>
      </c>
      <c r="MC15" s="17" t="s">
        <v>55</v>
      </c>
      <c r="MD15" s="17">
        <v>1512.5</v>
      </c>
      <c r="ME15" s="17">
        <v>1589.2</v>
      </c>
      <c r="MF15" s="31">
        <v>1589.2</v>
      </c>
      <c r="MG15" s="17">
        <v>1589.2</v>
      </c>
      <c r="MH15" s="17">
        <f t="shared" si="13"/>
        <v>100</v>
      </c>
      <c r="MI15" s="17">
        <v>0</v>
      </c>
      <c r="MJ15" s="17">
        <v>0</v>
      </c>
      <c r="MK15" s="26">
        <v>0</v>
      </c>
      <c r="ML15" s="26">
        <v>0</v>
      </c>
      <c r="MM15" s="17" t="s">
        <v>55</v>
      </c>
      <c r="MN15" s="17">
        <v>0</v>
      </c>
      <c r="MO15" s="17">
        <v>0</v>
      </c>
      <c r="MP15" s="26">
        <v>0</v>
      </c>
      <c r="MQ15" s="17">
        <v>0</v>
      </c>
      <c r="MR15" s="17" t="s">
        <v>55</v>
      </c>
      <c r="MS15" s="17">
        <v>190.3</v>
      </c>
      <c r="MT15" s="17">
        <v>39.700000000000003</v>
      </c>
      <c r="MU15" s="26">
        <v>39.700000000000003</v>
      </c>
      <c r="MV15" s="17">
        <v>39.700000000000003</v>
      </c>
      <c r="MW15" s="17">
        <f t="shared" si="80"/>
        <v>100</v>
      </c>
      <c r="MX15" s="17">
        <v>0</v>
      </c>
      <c r="MY15" s="17">
        <v>0</v>
      </c>
      <c r="MZ15" s="26">
        <v>0</v>
      </c>
      <c r="NA15" s="17">
        <v>0</v>
      </c>
      <c r="NB15" s="17" t="s">
        <v>55</v>
      </c>
      <c r="NC15" s="17">
        <v>181.8</v>
      </c>
      <c r="ND15" s="17">
        <v>0</v>
      </c>
      <c r="NE15" s="17">
        <v>0</v>
      </c>
      <c r="NF15" s="17">
        <v>0</v>
      </c>
      <c r="NG15" s="17" t="s">
        <v>55</v>
      </c>
      <c r="NH15" s="17">
        <v>10284.799999999999</v>
      </c>
      <c r="NI15" s="17">
        <v>7734.8</v>
      </c>
      <c r="NJ15" s="26">
        <v>7734.8</v>
      </c>
      <c r="NK15" s="17">
        <v>7322.1</v>
      </c>
      <c r="NL15" s="17">
        <f t="shared" si="71"/>
        <v>94.664373998034861</v>
      </c>
      <c r="NM15" s="17">
        <v>1147</v>
      </c>
      <c r="NN15" s="17">
        <v>1147</v>
      </c>
      <c r="NO15" s="26">
        <v>1147</v>
      </c>
      <c r="NP15" s="17">
        <v>1147</v>
      </c>
      <c r="NQ15" s="17">
        <f t="shared" si="38"/>
        <v>100</v>
      </c>
      <c r="NR15" s="47">
        <f t="shared" si="39"/>
        <v>2554.6999999999998</v>
      </c>
      <c r="NS15" s="47">
        <f t="shared" si="40"/>
        <v>306819.59999999998</v>
      </c>
      <c r="NT15" s="47">
        <f t="shared" si="41"/>
        <v>281484.39999999991</v>
      </c>
      <c r="NU15" s="47">
        <f t="shared" si="42"/>
        <v>281053.8</v>
      </c>
      <c r="NV15" s="52">
        <f t="shared" si="43"/>
        <v>99.847025270316962</v>
      </c>
      <c r="NW15" s="24">
        <v>0</v>
      </c>
      <c r="NX15" s="24">
        <v>3281</v>
      </c>
      <c r="NY15" s="24">
        <v>3281</v>
      </c>
      <c r="NZ15" s="24">
        <v>3040.6</v>
      </c>
      <c r="OA15" s="24">
        <f t="shared" si="72"/>
        <v>92.672965559280712</v>
      </c>
      <c r="OB15" s="24">
        <v>0</v>
      </c>
      <c r="OC15" s="24">
        <v>0</v>
      </c>
      <c r="OD15" s="24">
        <v>0</v>
      </c>
      <c r="OE15" s="24">
        <v>0</v>
      </c>
      <c r="OF15" s="24" t="s">
        <v>55</v>
      </c>
      <c r="OG15" s="24">
        <v>0</v>
      </c>
      <c r="OH15" s="24">
        <v>0</v>
      </c>
      <c r="OI15" s="24">
        <v>5700</v>
      </c>
      <c r="OJ15" s="24">
        <v>5700</v>
      </c>
      <c r="OK15" s="24">
        <f t="shared" si="73"/>
        <v>100</v>
      </c>
      <c r="OL15" s="24">
        <v>0</v>
      </c>
      <c r="OM15" s="24">
        <v>0</v>
      </c>
      <c r="ON15" s="24">
        <v>0</v>
      </c>
      <c r="OO15" s="24">
        <v>0</v>
      </c>
      <c r="OP15" s="24" t="s">
        <v>55</v>
      </c>
      <c r="OQ15" s="24">
        <v>0</v>
      </c>
      <c r="OR15" s="24">
        <v>0</v>
      </c>
      <c r="OS15" s="24">
        <v>0</v>
      </c>
      <c r="OT15" s="24">
        <v>0</v>
      </c>
      <c r="OU15" s="24" t="s">
        <v>55</v>
      </c>
      <c r="OV15" s="24">
        <v>0</v>
      </c>
      <c r="OW15" s="24">
        <v>729.1</v>
      </c>
      <c r="OX15" s="24">
        <v>729.1</v>
      </c>
      <c r="OY15" s="24">
        <v>675.7</v>
      </c>
      <c r="OZ15" s="24">
        <f t="shared" si="44"/>
        <v>92.675901796735701</v>
      </c>
      <c r="PA15" s="24">
        <v>0</v>
      </c>
      <c r="PB15" s="24">
        <v>0</v>
      </c>
      <c r="PC15" s="24">
        <v>109</v>
      </c>
      <c r="PD15" s="24">
        <v>109</v>
      </c>
      <c r="PE15" s="24">
        <f t="shared" si="45"/>
        <v>100</v>
      </c>
      <c r="PF15" s="24">
        <v>0</v>
      </c>
      <c r="PG15" s="24">
        <v>0</v>
      </c>
      <c r="PH15" s="24">
        <v>0</v>
      </c>
      <c r="PI15" s="24">
        <v>0</v>
      </c>
      <c r="PJ15" s="24" t="s">
        <v>55</v>
      </c>
      <c r="PK15" s="24">
        <v>0</v>
      </c>
      <c r="PL15" s="24">
        <v>0</v>
      </c>
      <c r="PM15" s="30">
        <v>0</v>
      </c>
      <c r="PN15" s="17">
        <v>0</v>
      </c>
      <c r="PO15" s="17" t="s">
        <v>55</v>
      </c>
      <c r="PP15" s="17">
        <v>0</v>
      </c>
      <c r="PQ15" s="17">
        <v>0</v>
      </c>
      <c r="PR15" s="30">
        <v>0</v>
      </c>
      <c r="PS15" s="30">
        <v>0</v>
      </c>
      <c r="PT15" s="30" t="s">
        <v>55</v>
      </c>
      <c r="PU15" s="30">
        <v>2554.6999999999998</v>
      </c>
      <c r="PV15" s="30">
        <v>2554.6999999999998</v>
      </c>
      <c r="PW15" s="17">
        <v>2554.6999999999998</v>
      </c>
      <c r="PX15" s="17">
        <v>2554.6999999999998</v>
      </c>
      <c r="PY15" s="18">
        <f t="shared" si="46"/>
        <v>100</v>
      </c>
      <c r="PZ15" s="18">
        <v>0</v>
      </c>
      <c r="QA15" s="18">
        <v>29710</v>
      </c>
      <c r="QB15" s="17">
        <v>33710</v>
      </c>
      <c r="QC15" s="17">
        <v>33710</v>
      </c>
      <c r="QD15" s="17">
        <f>(QC15/QB15)*100</f>
        <v>100</v>
      </c>
      <c r="QE15" s="17">
        <v>0</v>
      </c>
      <c r="QF15" s="17">
        <v>42123</v>
      </c>
      <c r="QG15" s="17">
        <v>42123</v>
      </c>
      <c r="QH15" s="17">
        <v>42123</v>
      </c>
      <c r="QI15" s="18">
        <f>(QH15/QG15)*100</f>
        <v>100</v>
      </c>
      <c r="QJ15" s="18">
        <v>0</v>
      </c>
      <c r="QK15" s="18">
        <f>15360+41206</f>
        <v>56566</v>
      </c>
      <c r="QL15" s="17">
        <v>51566</v>
      </c>
      <c r="QM15" s="17">
        <v>51566</v>
      </c>
      <c r="QN15" s="18">
        <f>(QM15/QL15)*100</f>
        <v>100</v>
      </c>
      <c r="QO15" s="18">
        <v>0</v>
      </c>
      <c r="QP15" s="18">
        <v>0</v>
      </c>
      <c r="QQ15" s="17">
        <v>0</v>
      </c>
      <c r="QR15" s="17">
        <v>0</v>
      </c>
      <c r="QS15" s="18" t="s">
        <v>55</v>
      </c>
      <c r="QT15" s="18">
        <v>0</v>
      </c>
      <c r="QU15" s="18">
        <v>13000</v>
      </c>
      <c r="QV15" s="17">
        <v>13000</v>
      </c>
      <c r="QW15" s="17">
        <v>13000</v>
      </c>
      <c r="QX15" s="18">
        <f>(QW15/QV15)*100</f>
        <v>100</v>
      </c>
      <c r="QY15" s="18">
        <v>0</v>
      </c>
      <c r="QZ15" s="18">
        <v>54240.9</v>
      </c>
      <c r="RA15" s="17">
        <v>54240.9</v>
      </c>
      <c r="RB15" s="17">
        <v>54240.9</v>
      </c>
      <c r="RC15" s="18">
        <f>(RB15/RA15)*100</f>
        <v>100</v>
      </c>
      <c r="RD15" s="18">
        <v>0</v>
      </c>
      <c r="RE15" s="18">
        <v>100238.3</v>
      </c>
      <c r="RF15" s="17">
        <v>70095.5</v>
      </c>
      <c r="RG15" s="17">
        <v>69960.100000000006</v>
      </c>
      <c r="RH15" s="18">
        <f>(RG15/RF15)*100</f>
        <v>99.806834960874809</v>
      </c>
      <c r="RI15" s="18">
        <v>0</v>
      </c>
      <c r="RJ15" s="18">
        <v>0</v>
      </c>
      <c r="RK15" s="17">
        <v>0</v>
      </c>
      <c r="RL15" s="17">
        <v>0</v>
      </c>
      <c r="RM15" s="18" t="s">
        <v>55</v>
      </c>
      <c r="RN15" s="18">
        <v>0</v>
      </c>
      <c r="RO15" s="18">
        <v>0</v>
      </c>
      <c r="RP15" s="17">
        <v>0</v>
      </c>
      <c r="RQ15" s="17">
        <v>0</v>
      </c>
      <c r="RR15" s="17" t="s">
        <v>55</v>
      </c>
      <c r="RS15" s="17">
        <v>0</v>
      </c>
      <c r="RT15" s="17">
        <v>0</v>
      </c>
      <c r="RU15" s="17">
        <v>0</v>
      </c>
      <c r="RV15" s="17">
        <v>0</v>
      </c>
      <c r="RW15" s="18" t="s">
        <v>55</v>
      </c>
      <c r="RX15" s="18">
        <v>0</v>
      </c>
      <c r="RY15" s="18">
        <v>8</v>
      </c>
      <c r="RZ15" s="17">
        <v>6.6</v>
      </c>
      <c r="SA15" s="17">
        <v>5.2</v>
      </c>
      <c r="SB15" s="18">
        <f>(SA15/RZ15)*100</f>
        <v>78.787878787878796</v>
      </c>
      <c r="SC15" s="18">
        <v>0</v>
      </c>
      <c r="SD15" s="18">
        <v>0</v>
      </c>
      <c r="SE15" s="18">
        <v>0</v>
      </c>
      <c r="SF15" s="18">
        <v>0</v>
      </c>
      <c r="SG15" s="18" t="s">
        <v>55</v>
      </c>
      <c r="SH15" s="18">
        <v>0</v>
      </c>
      <c r="SI15" s="18">
        <v>4368.6000000000004</v>
      </c>
      <c r="SJ15" s="18">
        <v>4368.6000000000004</v>
      </c>
      <c r="SK15" s="18">
        <v>4368.6000000000004</v>
      </c>
      <c r="SL15" s="18">
        <f>(SK15/SJ15)*100</f>
        <v>100</v>
      </c>
      <c r="SM15" s="18">
        <v>0</v>
      </c>
      <c r="SN15" s="18">
        <v>0</v>
      </c>
      <c r="SO15" s="18">
        <v>0</v>
      </c>
      <c r="SP15" s="18">
        <v>0</v>
      </c>
      <c r="SQ15" s="18" t="s">
        <v>55</v>
      </c>
      <c r="SR15" s="18">
        <v>0</v>
      </c>
      <c r="SS15" s="18">
        <v>0</v>
      </c>
      <c r="ST15" s="18">
        <v>0</v>
      </c>
      <c r="SU15" s="18">
        <v>0</v>
      </c>
      <c r="SV15" s="18" t="s">
        <v>55</v>
      </c>
      <c r="SW15" s="18">
        <v>0</v>
      </c>
      <c r="SX15" s="18">
        <v>0</v>
      </c>
      <c r="SY15" s="18">
        <v>0</v>
      </c>
      <c r="SZ15" s="18">
        <v>0</v>
      </c>
      <c r="TA15" s="18" t="s">
        <v>55</v>
      </c>
      <c r="TB15" s="18">
        <v>0</v>
      </c>
      <c r="TC15" s="18">
        <v>0</v>
      </c>
      <c r="TD15" s="17">
        <v>0</v>
      </c>
      <c r="TE15" s="17">
        <v>0</v>
      </c>
      <c r="TF15" s="18" t="s">
        <v>55</v>
      </c>
      <c r="TG15" s="18">
        <v>0</v>
      </c>
      <c r="TH15" s="18">
        <v>0</v>
      </c>
      <c r="TI15" s="17">
        <v>0</v>
      </c>
      <c r="TJ15" s="17">
        <v>0</v>
      </c>
      <c r="TK15" s="18" t="s">
        <v>55</v>
      </c>
      <c r="TL15" s="18">
        <v>0</v>
      </c>
      <c r="TM15" s="18">
        <v>0</v>
      </c>
      <c r="TN15" s="17">
        <v>0</v>
      </c>
      <c r="TO15" s="17">
        <v>0</v>
      </c>
      <c r="TP15" s="18" t="s">
        <v>55</v>
      </c>
      <c r="TQ15" s="18">
        <v>0</v>
      </c>
      <c r="TR15" s="18">
        <v>0</v>
      </c>
      <c r="TS15" s="18">
        <v>0</v>
      </c>
      <c r="TT15" s="18">
        <v>0</v>
      </c>
      <c r="TU15" s="18" t="s">
        <v>55</v>
      </c>
      <c r="TV15" s="44">
        <f t="shared" si="48"/>
        <v>412221.49999999994</v>
      </c>
      <c r="TW15" s="44">
        <f t="shared" si="49"/>
        <v>768563.4</v>
      </c>
      <c r="TX15" s="44">
        <f t="shared" si="50"/>
        <v>739471.59999999986</v>
      </c>
      <c r="TY15" s="44">
        <f t="shared" si="51"/>
        <v>736982.7</v>
      </c>
      <c r="TZ15" s="45">
        <f t="shared" si="22"/>
        <v>99.663421827153343</v>
      </c>
      <c r="UA15" s="7"/>
      <c r="UB15" s="7"/>
      <c r="UD15" s="9"/>
    </row>
    <row r="16" spans="1:550" x14ac:dyDescent="0.2">
      <c r="A16" s="20" t="s">
        <v>17</v>
      </c>
      <c r="B16" s="47">
        <f t="shared" si="23"/>
        <v>56253</v>
      </c>
      <c r="C16" s="47">
        <f t="shared" si="23"/>
        <v>64438.6</v>
      </c>
      <c r="D16" s="44">
        <f t="shared" si="52"/>
        <v>65188.6</v>
      </c>
      <c r="E16" s="44">
        <f t="shared" si="53"/>
        <v>65188.6</v>
      </c>
      <c r="F16" s="45">
        <f t="shared" si="54"/>
        <v>100</v>
      </c>
      <c r="G16" s="17">
        <v>56253</v>
      </c>
      <c r="H16" s="17">
        <v>56253</v>
      </c>
      <c r="I16" s="30">
        <v>56253</v>
      </c>
      <c r="J16" s="17">
        <v>56253</v>
      </c>
      <c r="K16" s="17">
        <f t="shared" si="55"/>
        <v>100</v>
      </c>
      <c r="L16" s="17">
        <v>0</v>
      </c>
      <c r="M16" s="17">
        <v>8185.6</v>
      </c>
      <c r="N16" s="30">
        <v>8185.6</v>
      </c>
      <c r="O16" s="17">
        <v>8185.6</v>
      </c>
      <c r="P16" s="17">
        <f t="shared" si="56"/>
        <v>100</v>
      </c>
      <c r="Q16" s="17">
        <v>0</v>
      </c>
      <c r="R16" s="17">
        <v>0</v>
      </c>
      <c r="S16" s="17">
        <v>0</v>
      </c>
      <c r="T16" s="17">
        <v>0</v>
      </c>
      <c r="U16" s="17" t="s">
        <v>55</v>
      </c>
      <c r="V16" s="17">
        <v>0</v>
      </c>
      <c r="W16" s="17">
        <v>0</v>
      </c>
      <c r="X16" s="17">
        <v>0</v>
      </c>
      <c r="Y16" s="17">
        <v>0</v>
      </c>
      <c r="Z16" s="18" t="s">
        <v>55</v>
      </c>
      <c r="AA16" s="18">
        <v>0</v>
      </c>
      <c r="AB16" s="18">
        <v>0</v>
      </c>
      <c r="AC16" s="17">
        <v>750</v>
      </c>
      <c r="AD16" s="17">
        <v>750</v>
      </c>
      <c r="AE16" s="18">
        <f t="shared" si="25"/>
        <v>100</v>
      </c>
      <c r="AF16" s="44">
        <f t="shared" si="57"/>
        <v>12216.9</v>
      </c>
      <c r="AG16" s="44">
        <f t="shared" si="58"/>
        <v>43604.400000000009</v>
      </c>
      <c r="AH16" s="44">
        <f t="shared" si="59"/>
        <v>44372.800000000003</v>
      </c>
      <c r="AI16" s="44">
        <f t="shared" si="60"/>
        <v>41604.9</v>
      </c>
      <c r="AJ16" s="45">
        <f t="shared" si="27"/>
        <v>93.762169617423282</v>
      </c>
      <c r="AK16" s="17">
        <v>0</v>
      </c>
      <c r="AL16" s="17">
        <v>13606.2</v>
      </c>
      <c r="AM16" s="17">
        <v>13606.2</v>
      </c>
      <c r="AN16" s="17">
        <v>11957.7</v>
      </c>
      <c r="AO16" s="17">
        <f t="shared" si="61"/>
        <v>87.884199850068356</v>
      </c>
      <c r="AP16" s="17">
        <v>0</v>
      </c>
      <c r="AQ16" s="17">
        <v>0</v>
      </c>
      <c r="AR16" s="30">
        <v>0</v>
      </c>
      <c r="AS16" s="17">
        <v>0</v>
      </c>
      <c r="AT16" s="17" t="s">
        <v>55</v>
      </c>
      <c r="AU16" s="17">
        <v>0</v>
      </c>
      <c r="AV16" s="17">
        <v>0</v>
      </c>
      <c r="AW16" s="17">
        <v>0</v>
      </c>
      <c r="AX16" s="17">
        <v>0</v>
      </c>
      <c r="AY16" s="17" t="s">
        <v>55</v>
      </c>
      <c r="AZ16" s="17">
        <v>0</v>
      </c>
      <c r="BA16" s="17">
        <v>0</v>
      </c>
      <c r="BB16" s="30">
        <v>0</v>
      </c>
      <c r="BC16" s="17">
        <v>0</v>
      </c>
      <c r="BD16" s="17" t="s">
        <v>55</v>
      </c>
      <c r="BE16" s="17">
        <v>0</v>
      </c>
      <c r="BF16" s="17">
        <v>0</v>
      </c>
      <c r="BG16" s="30">
        <v>0</v>
      </c>
      <c r="BH16" s="17">
        <v>0</v>
      </c>
      <c r="BI16" s="17" t="s">
        <v>55</v>
      </c>
      <c r="BJ16" s="17">
        <v>0</v>
      </c>
      <c r="BK16" s="17">
        <v>0</v>
      </c>
      <c r="BL16" s="30">
        <v>0</v>
      </c>
      <c r="BM16" s="30">
        <v>0</v>
      </c>
      <c r="BN16" s="17" t="s">
        <v>55</v>
      </c>
      <c r="BO16" s="17">
        <v>0</v>
      </c>
      <c r="BP16" s="17">
        <v>0</v>
      </c>
      <c r="BQ16" s="30">
        <v>0</v>
      </c>
      <c r="BR16" s="30">
        <v>0</v>
      </c>
      <c r="BS16" s="17" t="s">
        <v>55</v>
      </c>
      <c r="BT16" s="17">
        <v>1093</v>
      </c>
      <c r="BU16" s="17">
        <v>1057.7</v>
      </c>
      <c r="BV16" s="30">
        <v>1057.7</v>
      </c>
      <c r="BW16" s="30">
        <v>753.3</v>
      </c>
      <c r="BX16" s="17">
        <f t="shared" si="62"/>
        <v>71.220572941287699</v>
      </c>
      <c r="BY16" s="17">
        <v>0</v>
      </c>
      <c r="BZ16" s="17">
        <v>0</v>
      </c>
      <c r="CA16" s="17">
        <v>0</v>
      </c>
      <c r="CB16" s="17">
        <v>0</v>
      </c>
      <c r="CC16" s="17" t="s">
        <v>55</v>
      </c>
      <c r="CD16" s="17">
        <v>0</v>
      </c>
      <c r="CE16" s="17">
        <v>0</v>
      </c>
      <c r="CF16" s="17">
        <v>0</v>
      </c>
      <c r="CG16" s="17">
        <v>0</v>
      </c>
      <c r="CH16" s="17" t="s">
        <v>55</v>
      </c>
      <c r="CI16" s="17">
        <v>1660.2</v>
      </c>
      <c r="CJ16" s="17">
        <v>1660.2</v>
      </c>
      <c r="CK16" s="17">
        <v>1660.2</v>
      </c>
      <c r="CL16" s="17">
        <v>1660.2</v>
      </c>
      <c r="CM16" s="17">
        <f t="shared" si="75"/>
        <v>100</v>
      </c>
      <c r="CN16" s="17">
        <v>0</v>
      </c>
      <c r="CO16" s="17">
        <v>2204.5</v>
      </c>
      <c r="CP16" s="17">
        <v>2204.5</v>
      </c>
      <c r="CQ16" s="17">
        <v>1680.3</v>
      </c>
      <c r="CR16" s="17">
        <f t="shared" si="28"/>
        <v>76.221365388977091</v>
      </c>
      <c r="CS16" s="17">
        <v>0</v>
      </c>
      <c r="CT16" s="17">
        <v>0</v>
      </c>
      <c r="CU16" s="17">
        <v>0</v>
      </c>
      <c r="CV16" s="17">
        <v>0</v>
      </c>
      <c r="CW16" s="17" t="s">
        <v>55</v>
      </c>
      <c r="CX16" s="17">
        <v>0</v>
      </c>
      <c r="CY16" s="17">
        <v>0</v>
      </c>
      <c r="CZ16" s="30">
        <v>0</v>
      </c>
      <c r="DA16" s="30">
        <v>0</v>
      </c>
      <c r="DB16" s="17" t="s">
        <v>55</v>
      </c>
      <c r="DC16" s="17">
        <v>145.4</v>
      </c>
      <c r="DD16" s="17">
        <v>145.4</v>
      </c>
      <c r="DE16" s="30">
        <v>145.4</v>
      </c>
      <c r="DF16" s="17">
        <v>145.4</v>
      </c>
      <c r="DG16" s="17">
        <f t="shared" si="29"/>
        <v>100</v>
      </c>
      <c r="DH16" s="17">
        <v>0</v>
      </c>
      <c r="DI16" s="17">
        <v>0</v>
      </c>
      <c r="DJ16" s="30">
        <v>0</v>
      </c>
      <c r="DK16" s="17">
        <v>0</v>
      </c>
      <c r="DL16" s="17" t="s">
        <v>55</v>
      </c>
      <c r="DM16" s="17">
        <v>0</v>
      </c>
      <c r="DN16" s="17">
        <v>0</v>
      </c>
      <c r="DO16" s="30">
        <v>0</v>
      </c>
      <c r="DP16" s="30">
        <v>0</v>
      </c>
      <c r="DQ16" s="17" t="s">
        <v>55</v>
      </c>
      <c r="DR16" s="17">
        <v>0</v>
      </c>
      <c r="DS16" s="17">
        <v>0</v>
      </c>
      <c r="DT16" s="30">
        <v>0</v>
      </c>
      <c r="DU16" s="17">
        <v>0</v>
      </c>
      <c r="DV16" s="17" t="s">
        <v>55</v>
      </c>
      <c r="DW16" s="17">
        <v>0</v>
      </c>
      <c r="DX16" s="17">
        <v>0</v>
      </c>
      <c r="DY16" s="30">
        <v>0</v>
      </c>
      <c r="DZ16" s="30">
        <v>0</v>
      </c>
      <c r="EA16" s="17" t="s">
        <v>55</v>
      </c>
      <c r="EB16" s="17">
        <v>0</v>
      </c>
      <c r="EC16" s="17">
        <v>0</v>
      </c>
      <c r="ED16" s="30">
        <v>0</v>
      </c>
      <c r="EE16" s="30">
        <v>0</v>
      </c>
      <c r="EF16" s="17" t="s">
        <v>55</v>
      </c>
      <c r="EG16" s="17">
        <v>0</v>
      </c>
      <c r="EH16" s="17">
        <v>0</v>
      </c>
      <c r="EI16" s="30">
        <v>0</v>
      </c>
      <c r="EJ16" s="17">
        <v>0</v>
      </c>
      <c r="EK16" s="17" t="s">
        <v>55</v>
      </c>
      <c r="EL16" s="17">
        <v>0</v>
      </c>
      <c r="EM16" s="17">
        <v>0</v>
      </c>
      <c r="EN16" s="17">
        <v>0</v>
      </c>
      <c r="EO16" s="17">
        <v>0</v>
      </c>
      <c r="EP16" s="17" t="s">
        <v>55</v>
      </c>
      <c r="EQ16" s="17">
        <v>0</v>
      </c>
      <c r="ER16" s="17">
        <v>0</v>
      </c>
      <c r="ES16" s="17">
        <v>0</v>
      </c>
      <c r="ET16" s="17">
        <v>0</v>
      </c>
      <c r="EU16" s="17" t="s">
        <v>55</v>
      </c>
      <c r="EV16" s="17">
        <v>0</v>
      </c>
      <c r="EW16" s="17">
        <v>0</v>
      </c>
      <c r="EX16" s="30">
        <v>0</v>
      </c>
      <c r="EY16" s="30">
        <v>0</v>
      </c>
      <c r="EZ16" s="24" t="s">
        <v>55</v>
      </c>
      <c r="FA16" s="24">
        <v>0</v>
      </c>
      <c r="FB16" s="24">
        <v>0</v>
      </c>
      <c r="FC16" s="30">
        <v>0</v>
      </c>
      <c r="FD16" s="30">
        <v>0</v>
      </c>
      <c r="FE16" s="24" t="s">
        <v>55</v>
      </c>
      <c r="FF16" s="24">
        <v>0</v>
      </c>
      <c r="FG16" s="24">
        <v>1850</v>
      </c>
      <c r="FH16" s="24">
        <v>1850</v>
      </c>
      <c r="FI16" s="24">
        <v>1561.1</v>
      </c>
      <c r="FJ16" s="24">
        <f t="shared" si="64"/>
        <v>84.383783783783784</v>
      </c>
      <c r="FK16" s="24">
        <v>448.2</v>
      </c>
      <c r="FL16" s="24">
        <v>448.2</v>
      </c>
      <c r="FM16" s="30">
        <v>448.2</v>
      </c>
      <c r="FN16" s="30">
        <v>448.2</v>
      </c>
      <c r="FO16" s="24">
        <f t="shared" si="30"/>
        <v>100</v>
      </c>
      <c r="FP16" s="24">
        <v>0</v>
      </c>
      <c r="FQ16" s="24">
        <v>0</v>
      </c>
      <c r="FR16" s="30">
        <v>0</v>
      </c>
      <c r="FS16" s="24">
        <v>0</v>
      </c>
      <c r="FT16" s="24" t="s">
        <v>55</v>
      </c>
      <c r="FU16" s="24">
        <v>145.5</v>
      </c>
      <c r="FV16" s="24">
        <v>145.5</v>
      </c>
      <c r="FW16" s="24">
        <v>145.5</v>
      </c>
      <c r="FX16" s="24">
        <v>145.5</v>
      </c>
      <c r="FY16" s="24">
        <f>(FX16/FW16)*100</f>
        <v>100</v>
      </c>
      <c r="FZ16" s="24">
        <v>0</v>
      </c>
      <c r="GA16" s="24">
        <v>0</v>
      </c>
      <c r="GB16" s="24">
        <v>0</v>
      </c>
      <c r="GC16" s="24">
        <v>0</v>
      </c>
      <c r="GD16" s="24" t="s">
        <v>55</v>
      </c>
      <c r="GE16" s="24">
        <v>2035.7</v>
      </c>
      <c r="GF16" s="24">
        <v>2035.7</v>
      </c>
      <c r="GG16" s="24">
        <v>2035.7</v>
      </c>
      <c r="GH16" s="24">
        <v>2033.8</v>
      </c>
      <c r="GI16" s="24">
        <f t="shared" si="32"/>
        <v>99.9066660116913</v>
      </c>
      <c r="GJ16" s="24">
        <v>0</v>
      </c>
      <c r="GK16" s="24">
        <v>0</v>
      </c>
      <c r="GL16" s="24">
        <v>0</v>
      </c>
      <c r="GM16" s="24">
        <v>0</v>
      </c>
      <c r="GN16" s="24" t="s">
        <v>55</v>
      </c>
      <c r="GO16" s="24">
        <v>0</v>
      </c>
      <c r="GP16" s="24">
        <v>0</v>
      </c>
      <c r="GQ16" s="24">
        <v>0</v>
      </c>
      <c r="GR16" s="24">
        <v>0</v>
      </c>
      <c r="GS16" s="25" t="s">
        <v>55</v>
      </c>
      <c r="GT16" s="25">
        <v>0</v>
      </c>
      <c r="GU16" s="25">
        <v>0</v>
      </c>
      <c r="GV16" s="24">
        <v>0</v>
      </c>
      <c r="GW16" s="24">
        <v>0</v>
      </c>
      <c r="GX16" s="24" t="s">
        <v>55</v>
      </c>
      <c r="GY16" s="24">
        <v>6688.9</v>
      </c>
      <c r="GZ16" s="24">
        <v>20451</v>
      </c>
      <c r="HA16" s="24">
        <v>21219.4</v>
      </c>
      <c r="HB16" s="24">
        <v>21219.4</v>
      </c>
      <c r="HC16" s="24">
        <f t="shared" si="33"/>
        <v>100</v>
      </c>
      <c r="HD16" s="24">
        <v>0</v>
      </c>
      <c r="HE16" s="24">
        <v>0</v>
      </c>
      <c r="HF16" s="24">
        <v>0</v>
      </c>
      <c r="HG16" s="24">
        <v>0</v>
      </c>
      <c r="HH16" s="24" t="s">
        <v>55</v>
      </c>
      <c r="HI16" s="24">
        <v>0</v>
      </c>
      <c r="HJ16" s="24">
        <v>0</v>
      </c>
      <c r="HK16" s="24">
        <v>0</v>
      </c>
      <c r="HL16" s="24">
        <v>0</v>
      </c>
      <c r="HM16" s="24" t="s">
        <v>55</v>
      </c>
      <c r="HN16" s="24">
        <v>0</v>
      </c>
      <c r="HO16" s="24">
        <v>0</v>
      </c>
      <c r="HP16" s="24">
        <v>0</v>
      </c>
      <c r="HQ16" s="24">
        <v>0</v>
      </c>
      <c r="HR16" s="24" t="s">
        <v>55</v>
      </c>
      <c r="HS16" s="24">
        <v>0</v>
      </c>
      <c r="HT16" s="24">
        <v>0</v>
      </c>
      <c r="HU16" s="24">
        <v>0</v>
      </c>
      <c r="HV16" s="24">
        <v>0</v>
      </c>
      <c r="HW16" s="24" t="s">
        <v>55</v>
      </c>
      <c r="HX16" s="24">
        <v>0</v>
      </c>
      <c r="HY16" s="24">
        <v>0</v>
      </c>
      <c r="HZ16" s="24">
        <v>0</v>
      </c>
      <c r="IA16" s="24">
        <v>0</v>
      </c>
      <c r="IB16" s="24" t="s">
        <v>55</v>
      </c>
      <c r="IC16" s="24">
        <v>0</v>
      </c>
      <c r="ID16" s="24">
        <v>0</v>
      </c>
      <c r="IE16" s="24">
        <v>0</v>
      </c>
      <c r="IF16" s="24">
        <v>0</v>
      </c>
      <c r="IG16" s="24" t="s">
        <v>55</v>
      </c>
      <c r="IH16" s="24">
        <v>0</v>
      </c>
      <c r="II16" s="24">
        <v>0</v>
      </c>
      <c r="IJ16" s="30">
        <v>0</v>
      </c>
      <c r="IK16" s="17">
        <v>0</v>
      </c>
      <c r="IL16" s="25" t="s">
        <v>55</v>
      </c>
      <c r="IM16" s="15">
        <f t="shared" si="65"/>
        <v>120694.6</v>
      </c>
      <c r="IN16" s="15">
        <f t="shared" si="66"/>
        <v>117556.5</v>
      </c>
      <c r="IO16" s="15">
        <f t="shared" si="67"/>
        <v>119110.9</v>
      </c>
      <c r="IP16" s="15">
        <f t="shared" si="68"/>
        <v>118886.69999999998</v>
      </c>
      <c r="IQ16" s="13">
        <f t="shared" si="69"/>
        <v>99.81177205444672</v>
      </c>
      <c r="IR16" s="17">
        <v>906.1</v>
      </c>
      <c r="IS16" s="17">
        <v>653.1</v>
      </c>
      <c r="IT16" s="26">
        <v>653.1</v>
      </c>
      <c r="IU16" s="26">
        <v>653.1</v>
      </c>
      <c r="IV16" s="17">
        <f t="shared" si="4"/>
        <v>100</v>
      </c>
      <c r="IW16" s="17">
        <v>0</v>
      </c>
      <c r="IX16" s="17">
        <v>0</v>
      </c>
      <c r="IY16" s="26">
        <v>0</v>
      </c>
      <c r="IZ16" s="17">
        <v>0</v>
      </c>
      <c r="JA16" s="17" t="s">
        <v>55</v>
      </c>
      <c r="JB16" s="17">
        <v>0</v>
      </c>
      <c r="JC16" s="17">
        <v>0</v>
      </c>
      <c r="JD16" s="26">
        <v>0</v>
      </c>
      <c r="JE16" s="17">
        <v>0</v>
      </c>
      <c r="JF16" s="17" t="s">
        <v>55</v>
      </c>
      <c r="JG16" s="17">
        <v>19272.7</v>
      </c>
      <c r="JH16" s="17">
        <v>14969.6</v>
      </c>
      <c r="JI16" s="26">
        <v>15686.1</v>
      </c>
      <c r="JJ16" s="17">
        <v>15686.1</v>
      </c>
      <c r="JK16" s="17">
        <f t="shared" si="35"/>
        <v>100.00000000000001</v>
      </c>
      <c r="JL16" s="17">
        <v>85056.1</v>
      </c>
      <c r="JM16" s="17">
        <v>90596.6</v>
      </c>
      <c r="JN16" s="24">
        <v>91434.5</v>
      </c>
      <c r="JO16" s="24">
        <v>91434.5</v>
      </c>
      <c r="JP16" s="25">
        <f t="shared" si="36"/>
        <v>100</v>
      </c>
      <c r="JQ16" s="25">
        <v>5074.7</v>
      </c>
      <c r="JR16" s="25">
        <v>2528.9</v>
      </c>
      <c r="JS16" s="26">
        <v>2528.9</v>
      </c>
      <c r="JT16" s="24">
        <v>2528.9</v>
      </c>
      <c r="JU16" s="24">
        <f t="shared" si="37"/>
        <v>100</v>
      </c>
      <c r="JV16" s="24">
        <v>938.5</v>
      </c>
      <c r="JW16" s="24">
        <v>641.5</v>
      </c>
      <c r="JX16" s="26">
        <v>641.5</v>
      </c>
      <c r="JY16" s="17">
        <v>478.7</v>
      </c>
      <c r="JZ16" s="17">
        <f t="shared" si="7"/>
        <v>74.621979734996103</v>
      </c>
      <c r="KA16" s="17">
        <v>0</v>
      </c>
      <c r="KB16" s="17">
        <v>0</v>
      </c>
      <c r="KC16" s="26">
        <v>0</v>
      </c>
      <c r="KD16" s="17">
        <v>0</v>
      </c>
      <c r="KE16" s="17" t="s">
        <v>55</v>
      </c>
      <c r="KF16" s="17">
        <v>0</v>
      </c>
      <c r="KG16" s="17">
        <v>0</v>
      </c>
      <c r="KH16" s="26">
        <v>0</v>
      </c>
      <c r="KI16" s="17">
        <v>0</v>
      </c>
      <c r="KJ16" s="17" t="s">
        <v>55</v>
      </c>
      <c r="KK16" s="17">
        <v>0</v>
      </c>
      <c r="KL16" s="17">
        <v>0</v>
      </c>
      <c r="KM16" s="26">
        <v>0</v>
      </c>
      <c r="KN16" s="17">
        <v>0</v>
      </c>
      <c r="KO16" s="17" t="s">
        <v>55</v>
      </c>
      <c r="KP16" s="17">
        <v>192.5</v>
      </c>
      <c r="KQ16" s="17">
        <v>192.5</v>
      </c>
      <c r="KR16" s="26">
        <v>192.5</v>
      </c>
      <c r="KS16" s="17">
        <v>192.5</v>
      </c>
      <c r="KT16" s="17">
        <f t="shared" si="9"/>
        <v>100</v>
      </c>
      <c r="KU16" s="17">
        <v>0.3</v>
      </c>
      <c r="KV16" s="17">
        <v>0.3</v>
      </c>
      <c r="KW16" s="26">
        <v>0.3</v>
      </c>
      <c r="KX16" s="17">
        <v>0.3</v>
      </c>
      <c r="KY16" s="17">
        <f t="shared" si="10"/>
        <v>100</v>
      </c>
      <c r="KZ16" s="17">
        <v>63.6</v>
      </c>
      <c r="LA16" s="17">
        <v>45.4</v>
      </c>
      <c r="LB16" s="26">
        <v>45.4</v>
      </c>
      <c r="LC16" s="17">
        <v>45.4</v>
      </c>
      <c r="LD16" s="17">
        <f t="shared" si="70"/>
        <v>100</v>
      </c>
      <c r="LE16" s="17">
        <v>0.5</v>
      </c>
      <c r="LF16" s="17">
        <v>0.5</v>
      </c>
      <c r="LG16" s="26">
        <v>0.5</v>
      </c>
      <c r="LH16" s="17">
        <v>0.5</v>
      </c>
      <c r="LI16" s="17">
        <f>LH16/LG16%</f>
        <v>100</v>
      </c>
      <c r="LJ16" s="17">
        <v>530.79999999999995</v>
      </c>
      <c r="LK16" s="17">
        <v>530.79999999999995</v>
      </c>
      <c r="LL16" s="26">
        <v>530.79999999999995</v>
      </c>
      <c r="LM16" s="17">
        <v>502.2</v>
      </c>
      <c r="LN16" s="17">
        <f t="shared" si="11"/>
        <v>94.611906556141676</v>
      </c>
      <c r="LO16" s="17">
        <v>198.4</v>
      </c>
      <c r="LP16" s="17">
        <v>198.4</v>
      </c>
      <c r="LQ16" s="26">
        <v>198.4</v>
      </c>
      <c r="LR16" s="17">
        <v>198.4</v>
      </c>
      <c r="LS16" s="17">
        <f t="shared" si="12"/>
        <v>100</v>
      </c>
      <c r="LT16" s="17">
        <v>0</v>
      </c>
      <c r="LU16" s="17">
        <v>0</v>
      </c>
      <c r="LV16" s="26">
        <v>0</v>
      </c>
      <c r="LW16" s="17">
        <v>0</v>
      </c>
      <c r="LX16" s="17" t="s">
        <v>55</v>
      </c>
      <c r="LY16" s="17">
        <v>0</v>
      </c>
      <c r="LZ16" s="17">
        <v>0</v>
      </c>
      <c r="MA16" s="31">
        <v>0</v>
      </c>
      <c r="MB16" s="17">
        <v>0</v>
      </c>
      <c r="MC16" s="17" t="s">
        <v>55</v>
      </c>
      <c r="MD16" s="17">
        <v>1495.5</v>
      </c>
      <c r="ME16" s="17">
        <v>1570.1</v>
      </c>
      <c r="MF16" s="31">
        <v>1570.1</v>
      </c>
      <c r="MG16" s="17">
        <v>1570.1</v>
      </c>
      <c r="MH16" s="17">
        <f t="shared" si="13"/>
        <v>100</v>
      </c>
      <c r="MI16" s="17">
        <v>0</v>
      </c>
      <c r="MJ16" s="17">
        <v>0</v>
      </c>
      <c r="MK16" s="26">
        <v>0</v>
      </c>
      <c r="ML16" s="26">
        <v>0</v>
      </c>
      <c r="MM16" s="17" t="s">
        <v>55</v>
      </c>
      <c r="MN16" s="17">
        <v>0</v>
      </c>
      <c r="MO16" s="17">
        <v>0</v>
      </c>
      <c r="MP16" s="26">
        <v>0</v>
      </c>
      <c r="MQ16" s="17">
        <v>0</v>
      </c>
      <c r="MR16" s="17" t="s">
        <v>55</v>
      </c>
      <c r="MS16" s="17">
        <v>333.2</v>
      </c>
      <c r="MT16" s="17">
        <v>59.8</v>
      </c>
      <c r="MU16" s="26">
        <v>59.8</v>
      </c>
      <c r="MV16" s="17">
        <v>59.8</v>
      </c>
      <c r="MW16" s="17">
        <f t="shared" si="80"/>
        <v>100</v>
      </c>
      <c r="MX16" s="17">
        <v>660</v>
      </c>
      <c r="MY16" s="17">
        <v>660</v>
      </c>
      <c r="MZ16" s="26">
        <v>660</v>
      </c>
      <c r="NA16" s="17">
        <v>650</v>
      </c>
      <c r="NB16" s="17">
        <f>NA16/MZ16%</f>
        <v>98.484848484848484</v>
      </c>
      <c r="NC16" s="17">
        <v>100.7</v>
      </c>
      <c r="ND16" s="17">
        <v>0</v>
      </c>
      <c r="NE16" s="17">
        <v>0</v>
      </c>
      <c r="NF16" s="17">
        <v>0</v>
      </c>
      <c r="NG16" s="17" t="s">
        <v>55</v>
      </c>
      <c r="NH16" s="17">
        <v>4775</v>
      </c>
      <c r="NI16" s="17">
        <v>3813</v>
      </c>
      <c r="NJ16" s="26">
        <v>3813</v>
      </c>
      <c r="NK16" s="17">
        <v>3790.2</v>
      </c>
      <c r="NL16" s="17">
        <f t="shared" si="71"/>
        <v>99.402045633359563</v>
      </c>
      <c r="NM16" s="17">
        <v>1096</v>
      </c>
      <c r="NN16" s="17">
        <v>1096</v>
      </c>
      <c r="NO16" s="26">
        <v>1096</v>
      </c>
      <c r="NP16" s="17">
        <v>1096</v>
      </c>
      <c r="NQ16" s="17">
        <f t="shared" si="38"/>
        <v>100</v>
      </c>
      <c r="NR16" s="47">
        <f t="shared" si="39"/>
        <v>2438.6</v>
      </c>
      <c r="NS16" s="47">
        <f t="shared" si="40"/>
        <v>6289.9</v>
      </c>
      <c r="NT16" s="47">
        <f t="shared" si="41"/>
        <v>17564.8</v>
      </c>
      <c r="NU16" s="47">
        <f t="shared" si="42"/>
        <v>17539.8</v>
      </c>
      <c r="NV16" s="52">
        <f t="shared" si="43"/>
        <v>99.857669885224993</v>
      </c>
      <c r="NW16" s="24">
        <v>0</v>
      </c>
      <c r="NX16" s="24">
        <v>3398.2</v>
      </c>
      <c r="NY16" s="24">
        <v>3398.2</v>
      </c>
      <c r="NZ16" s="24">
        <v>3379.2</v>
      </c>
      <c r="OA16" s="24">
        <f t="shared" si="72"/>
        <v>99.440880466129116</v>
      </c>
      <c r="OB16" s="24">
        <v>0</v>
      </c>
      <c r="OC16" s="24">
        <v>0</v>
      </c>
      <c r="OD16" s="24">
        <v>0</v>
      </c>
      <c r="OE16" s="24">
        <v>0</v>
      </c>
      <c r="OF16" s="24" t="s">
        <v>55</v>
      </c>
      <c r="OG16" s="24">
        <v>0</v>
      </c>
      <c r="OH16" s="24">
        <v>0</v>
      </c>
      <c r="OI16" s="24">
        <v>5167.3999999999996</v>
      </c>
      <c r="OJ16" s="24">
        <v>5167.3999999999996</v>
      </c>
      <c r="OK16" s="24">
        <f t="shared" si="73"/>
        <v>100</v>
      </c>
      <c r="OL16" s="24">
        <v>0</v>
      </c>
      <c r="OM16" s="24">
        <v>0</v>
      </c>
      <c r="ON16" s="24">
        <v>5998.5</v>
      </c>
      <c r="OO16" s="24">
        <v>5998.5</v>
      </c>
      <c r="OP16" s="24">
        <f t="shared" si="74"/>
        <v>100</v>
      </c>
      <c r="OQ16" s="24">
        <v>0</v>
      </c>
      <c r="OR16" s="24">
        <v>0</v>
      </c>
      <c r="OS16" s="24">
        <v>0</v>
      </c>
      <c r="OT16" s="24">
        <v>0</v>
      </c>
      <c r="OU16" s="24" t="s">
        <v>55</v>
      </c>
      <c r="OV16" s="24">
        <v>0</v>
      </c>
      <c r="OW16" s="24">
        <v>453.1</v>
      </c>
      <c r="OX16" s="24">
        <v>453.1</v>
      </c>
      <c r="OY16" s="24">
        <v>447.1</v>
      </c>
      <c r="OZ16" s="24">
        <f t="shared" si="44"/>
        <v>98.675789009048771</v>
      </c>
      <c r="PA16" s="24">
        <v>0</v>
      </c>
      <c r="PB16" s="24">
        <v>0</v>
      </c>
      <c r="PC16" s="24">
        <v>109</v>
      </c>
      <c r="PD16" s="24">
        <v>109</v>
      </c>
      <c r="PE16" s="24">
        <f t="shared" si="45"/>
        <v>100</v>
      </c>
      <c r="PF16" s="24">
        <v>0</v>
      </c>
      <c r="PG16" s="24">
        <v>0</v>
      </c>
      <c r="PH16" s="24">
        <v>0</v>
      </c>
      <c r="PI16" s="24">
        <v>0</v>
      </c>
      <c r="PJ16" s="24" t="s">
        <v>55</v>
      </c>
      <c r="PK16" s="24">
        <v>0</v>
      </c>
      <c r="PL16" s="24">
        <v>0</v>
      </c>
      <c r="PM16" s="30">
        <v>0</v>
      </c>
      <c r="PN16" s="17">
        <v>0</v>
      </c>
      <c r="PO16" s="17" t="s">
        <v>55</v>
      </c>
      <c r="PP16" s="17">
        <v>0</v>
      </c>
      <c r="PQ16" s="17">
        <v>0</v>
      </c>
      <c r="PR16" s="30">
        <v>0</v>
      </c>
      <c r="PS16" s="30">
        <v>0</v>
      </c>
      <c r="PT16" s="30" t="s">
        <v>55</v>
      </c>
      <c r="PU16" s="30">
        <v>2438.6</v>
      </c>
      <c r="PV16" s="30">
        <v>2438.6</v>
      </c>
      <c r="PW16" s="17">
        <v>2438.6</v>
      </c>
      <c r="PX16" s="17">
        <v>2438.6</v>
      </c>
      <c r="PY16" s="18">
        <f t="shared" si="46"/>
        <v>100</v>
      </c>
      <c r="PZ16" s="18">
        <v>0</v>
      </c>
      <c r="QA16" s="18">
        <v>0</v>
      </c>
      <c r="QB16" s="17">
        <v>0</v>
      </c>
      <c r="QC16" s="17">
        <v>0</v>
      </c>
      <c r="QD16" s="17" t="s">
        <v>55</v>
      </c>
      <c r="QE16" s="17">
        <v>0</v>
      </c>
      <c r="QF16" s="17">
        <v>0</v>
      </c>
      <c r="QG16" s="17">
        <v>0</v>
      </c>
      <c r="QH16" s="17">
        <v>0</v>
      </c>
      <c r="QI16" s="18" t="s">
        <v>55</v>
      </c>
      <c r="QJ16" s="18">
        <v>0</v>
      </c>
      <c r="QK16" s="18">
        <v>0</v>
      </c>
      <c r="QL16" s="17">
        <v>0</v>
      </c>
      <c r="QM16" s="17">
        <v>0</v>
      </c>
      <c r="QN16" s="18" t="s">
        <v>55</v>
      </c>
      <c r="QO16" s="18">
        <v>0</v>
      </c>
      <c r="QP16" s="18">
        <v>0</v>
      </c>
      <c r="QQ16" s="17">
        <v>0</v>
      </c>
      <c r="QR16" s="17">
        <v>0</v>
      </c>
      <c r="QS16" s="18" t="s">
        <v>55</v>
      </c>
      <c r="QT16" s="18">
        <v>0</v>
      </c>
      <c r="QU16" s="18">
        <v>0</v>
      </c>
      <c r="QV16" s="17">
        <v>0</v>
      </c>
      <c r="QW16" s="17">
        <v>0</v>
      </c>
      <c r="QX16" s="17" t="s">
        <v>55</v>
      </c>
      <c r="QY16" s="18">
        <v>0</v>
      </c>
      <c r="QZ16" s="17">
        <v>0</v>
      </c>
      <c r="RA16" s="17">
        <v>0</v>
      </c>
      <c r="RB16" s="17">
        <v>0</v>
      </c>
      <c r="RC16" s="18" t="s">
        <v>55</v>
      </c>
      <c r="RD16" s="18">
        <v>0</v>
      </c>
      <c r="RE16" s="18">
        <v>0</v>
      </c>
      <c r="RF16" s="17">
        <v>0</v>
      </c>
      <c r="RG16" s="17">
        <v>0</v>
      </c>
      <c r="RH16" s="18" t="s">
        <v>55</v>
      </c>
      <c r="RI16" s="18">
        <v>0</v>
      </c>
      <c r="RJ16" s="18">
        <v>0</v>
      </c>
      <c r="RK16" s="17">
        <v>0</v>
      </c>
      <c r="RL16" s="17">
        <v>0</v>
      </c>
      <c r="RM16" s="18" t="s">
        <v>55</v>
      </c>
      <c r="RN16" s="18">
        <v>0</v>
      </c>
      <c r="RO16" s="18">
        <v>0</v>
      </c>
      <c r="RP16" s="17">
        <v>0</v>
      </c>
      <c r="RQ16" s="17">
        <v>0</v>
      </c>
      <c r="RR16" s="17" t="s">
        <v>55</v>
      </c>
      <c r="RS16" s="17">
        <v>0</v>
      </c>
      <c r="RT16" s="17">
        <v>0</v>
      </c>
      <c r="RU16" s="17">
        <v>0</v>
      </c>
      <c r="RV16" s="17">
        <v>0</v>
      </c>
      <c r="RW16" s="18" t="s">
        <v>55</v>
      </c>
      <c r="RX16" s="18">
        <v>0</v>
      </c>
      <c r="RY16" s="18">
        <v>0</v>
      </c>
      <c r="RZ16" s="17">
        <v>0</v>
      </c>
      <c r="SA16" s="17">
        <v>0</v>
      </c>
      <c r="SB16" s="18" t="s">
        <v>55</v>
      </c>
      <c r="SC16" s="18">
        <v>0</v>
      </c>
      <c r="SD16" s="18">
        <v>0</v>
      </c>
      <c r="SE16" s="18">
        <v>0</v>
      </c>
      <c r="SF16" s="18">
        <v>0</v>
      </c>
      <c r="SG16" s="18" t="s">
        <v>55</v>
      </c>
      <c r="SH16" s="18">
        <v>0</v>
      </c>
      <c r="SI16" s="18">
        <v>0</v>
      </c>
      <c r="SJ16" s="18">
        <v>0</v>
      </c>
      <c r="SK16" s="18">
        <v>0</v>
      </c>
      <c r="SL16" s="18" t="s">
        <v>55</v>
      </c>
      <c r="SM16" s="18">
        <v>0</v>
      </c>
      <c r="SN16" s="18">
        <v>0</v>
      </c>
      <c r="SO16" s="18">
        <v>0</v>
      </c>
      <c r="SP16" s="18">
        <v>0</v>
      </c>
      <c r="SQ16" s="18" t="s">
        <v>55</v>
      </c>
      <c r="SR16" s="18">
        <v>0</v>
      </c>
      <c r="SS16" s="18">
        <v>0</v>
      </c>
      <c r="ST16" s="18">
        <v>0</v>
      </c>
      <c r="SU16" s="18">
        <v>0</v>
      </c>
      <c r="SV16" s="18" t="s">
        <v>55</v>
      </c>
      <c r="SW16" s="18">
        <v>0</v>
      </c>
      <c r="SX16" s="18">
        <v>0</v>
      </c>
      <c r="SY16" s="18">
        <v>0</v>
      </c>
      <c r="SZ16" s="18">
        <v>0</v>
      </c>
      <c r="TA16" s="18" t="s">
        <v>55</v>
      </c>
      <c r="TB16" s="18">
        <v>0</v>
      </c>
      <c r="TC16" s="18">
        <v>0</v>
      </c>
      <c r="TD16" s="17">
        <v>0</v>
      </c>
      <c r="TE16" s="17">
        <v>0</v>
      </c>
      <c r="TF16" s="18" t="s">
        <v>55</v>
      </c>
      <c r="TG16" s="18">
        <v>0</v>
      </c>
      <c r="TH16" s="18">
        <v>0</v>
      </c>
      <c r="TI16" s="17">
        <v>0</v>
      </c>
      <c r="TJ16" s="17">
        <v>0</v>
      </c>
      <c r="TK16" s="18" t="s">
        <v>55</v>
      </c>
      <c r="TL16" s="18">
        <v>0</v>
      </c>
      <c r="TM16" s="18">
        <v>0</v>
      </c>
      <c r="TN16" s="17">
        <v>0</v>
      </c>
      <c r="TO16" s="17">
        <v>0</v>
      </c>
      <c r="TP16" s="18" t="s">
        <v>55</v>
      </c>
      <c r="TQ16" s="18">
        <v>0</v>
      </c>
      <c r="TR16" s="18">
        <v>0</v>
      </c>
      <c r="TS16" s="18">
        <v>0</v>
      </c>
      <c r="TT16" s="18">
        <v>0</v>
      </c>
      <c r="TU16" s="18" t="s">
        <v>55</v>
      </c>
      <c r="TV16" s="44">
        <f t="shared" si="48"/>
        <v>191603.1</v>
      </c>
      <c r="TW16" s="44">
        <f t="shared" si="49"/>
        <v>231889.4</v>
      </c>
      <c r="TX16" s="44">
        <f t="shared" si="50"/>
        <v>246237.09999999998</v>
      </c>
      <c r="TY16" s="44">
        <f t="shared" si="51"/>
        <v>243219.99999999997</v>
      </c>
      <c r="TZ16" s="45">
        <f t="shared" si="22"/>
        <v>98.774717538502529</v>
      </c>
      <c r="UA16" s="7"/>
      <c r="UB16" s="7"/>
      <c r="UD16" s="9"/>
    </row>
    <row r="17" spans="1:550" x14ac:dyDescent="0.2">
      <c r="A17" s="20" t="s">
        <v>18</v>
      </c>
      <c r="B17" s="47">
        <f t="shared" si="23"/>
        <v>111968</v>
      </c>
      <c r="C17" s="47">
        <f t="shared" si="23"/>
        <v>129853.09999999999</v>
      </c>
      <c r="D17" s="44">
        <f t="shared" si="52"/>
        <v>130633.09999999999</v>
      </c>
      <c r="E17" s="44">
        <f t="shared" si="53"/>
        <v>130633</v>
      </c>
      <c r="F17" s="45">
        <f t="shared" si="54"/>
        <v>99.999923449722942</v>
      </c>
      <c r="G17" s="17">
        <v>111968</v>
      </c>
      <c r="H17" s="17">
        <v>111968</v>
      </c>
      <c r="I17" s="30">
        <v>111968</v>
      </c>
      <c r="J17" s="17">
        <v>111968</v>
      </c>
      <c r="K17" s="17">
        <f t="shared" si="55"/>
        <v>100</v>
      </c>
      <c r="L17" s="17">
        <v>0</v>
      </c>
      <c r="M17" s="17">
        <v>8482.4</v>
      </c>
      <c r="N17" s="30">
        <v>8482.4</v>
      </c>
      <c r="O17" s="17">
        <v>8482.2999999999993</v>
      </c>
      <c r="P17" s="17">
        <f t="shared" si="56"/>
        <v>99.998821088371216</v>
      </c>
      <c r="Q17" s="17">
        <v>0</v>
      </c>
      <c r="R17" s="17">
        <v>0</v>
      </c>
      <c r="S17" s="17">
        <v>0</v>
      </c>
      <c r="T17" s="17">
        <v>0</v>
      </c>
      <c r="U17" s="17" t="s">
        <v>55</v>
      </c>
      <c r="V17" s="17">
        <v>0</v>
      </c>
      <c r="W17" s="17">
        <v>9402.7000000000007</v>
      </c>
      <c r="X17" s="17">
        <v>9402.7000000000007</v>
      </c>
      <c r="Y17" s="17">
        <v>9402.7000000000007</v>
      </c>
      <c r="Z17" s="18">
        <f t="shared" si="24"/>
        <v>100</v>
      </c>
      <c r="AA17" s="18">
        <v>0</v>
      </c>
      <c r="AB17" s="18">
        <v>0</v>
      </c>
      <c r="AC17" s="17">
        <v>780</v>
      </c>
      <c r="AD17" s="17">
        <v>780</v>
      </c>
      <c r="AE17" s="18">
        <f t="shared" si="25"/>
        <v>100</v>
      </c>
      <c r="AF17" s="44">
        <f t="shared" si="57"/>
        <v>25235.4</v>
      </c>
      <c r="AG17" s="44">
        <f t="shared" si="58"/>
        <v>126703.9</v>
      </c>
      <c r="AH17" s="44">
        <f t="shared" si="59"/>
        <v>133257.20000000001</v>
      </c>
      <c r="AI17" s="44">
        <f t="shared" si="60"/>
        <v>108224.09999999999</v>
      </c>
      <c r="AJ17" s="45">
        <f t="shared" si="27"/>
        <v>81.214448450064964</v>
      </c>
      <c r="AK17" s="17">
        <v>0</v>
      </c>
      <c r="AL17" s="17">
        <v>15946.1</v>
      </c>
      <c r="AM17" s="17">
        <v>15946</v>
      </c>
      <c r="AN17" s="17">
        <v>15946</v>
      </c>
      <c r="AO17" s="17">
        <f t="shared" si="61"/>
        <v>100</v>
      </c>
      <c r="AP17" s="17">
        <v>0</v>
      </c>
      <c r="AQ17" s="17">
        <v>0</v>
      </c>
      <c r="AR17" s="30">
        <v>0</v>
      </c>
      <c r="AS17" s="17">
        <v>0</v>
      </c>
      <c r="AT17" s="17" t="s">
        <v>55</v>
      </c>
      <c r="AU17" s="17">
        <v>0</v>
      </c>
      <c r="AV17" s="17">
        <v>0</v>
      </c>
      <c r="AW17" s="17">
        <v>0</v>
      </c>
      <c r="AX17" s="17">
        <v>0</v>
      </c>
      <c r="AY17" s="17" t="s">
        <v>55</v>
      </c>
      <c r="AZ17" s="17">
        <v>0</v>
      </c>
      <c r="BA17" s="17">
        <v>0</v>
      </c>
      <c r="BB17" s="30">
        <v>0</v>
      </c>
      <c r="BC17" s="17">
        <v>0</v>
      </c>
      <c r="BD17" s="17" t="s">
        <v>55</v>
      </c>
      <c r="BE17" s="17">
        <v>0</v>
      </c>
      <c r="BF17" s="17">
        <v>0</v>
      </c>
      <c r="BG17" s="30">
        <v>0</v>
      </c>
      <c r="BH17" s="17">
        <v>0</v>
      </c>
      <c r="BI17" s="17" t="s">
        <v>55</v>
      </c>
      <c r="BJ17" s="17">
        <v>0</v>
      </c>
      <c r="BK17" s="17">
        <v>0</v>
      </c>
      <c r="BL17" s="30">
        <v>0</v>
      </c>
      <c r="BM17" s="30">
        <v>0</v>
      </c>
      <c r="BN17" s="17" t="s">
        <v>55</v>
      </c>
      <c r="BO17" s="17">
        <v>0</v>
      </c>
      <c r="BP17" s="17">
        <v>0</v>
      </c>
      <c r="BQ17" s="30">
        <v>0</v>
      </c>
      <c r="BR17" s="30">
        <v>0</v>
      </c>
      <c r="BS17" s="17" t="s">
        <v>55</v>
      </c>
      <c r="BT17" s="17">
        <v>3403</v>
      </c>
      <c r="BU17" s="17">
        <v>6090.1</v>
      </c>
      <c r="BV17" s="30">
        <v>6090.1</v>
      </c>
      <c r="BW17" s="30">
        <v>6090.1</v>
      </c>
      <c r="BX17" s="17">
        <f t="shared" si="62"/>
        <v>100</v>
      </c>
      <c r="BY17" s="17">
        <v>0</v>
      </c>
      <c r="BZ17" s="17">
        <v>0</v>
      </c>
      <c r="CA17" s="17">
        <v>0</v>
      </c>
      <c r="CB17" s="17">
        <v>0</v>
      </c>
      <c r="CC17" s="17" t="s">
        <v>55</v>
      </c>
      <c r="CD17" s="17">
        <v>0</v>
      </c>
      <c r="CE17" s="17">
        <v>0</v>
      </c>
      <c r="CF17" s="17">
        <v>0</v>
      </c>
      <c r="CG17" s="17">
        <v>0</v>
      </c>
      <c r="CH17" s="17" t="s">
        <v>55</v>
      </c>
      <c r="CI17" s="17">
        <v>0</v>
      </c>
      <c r="CJ17" s="17">
        <v>0</v>
      </c>
      <c r="CK17" s="17">
        <v>0</v>
      </c>
      <c r="CL17" s="17">
        <v>0</v>
      </c>
      <c r="CM17" s="17" t="s">
        <v>55</v>
      </c>
      <c r="CN17" s="17">
        <v>0</v>
      </c>
      <c r="CO17" s="17">
        <v>11616.9</v>
      </c>
      <c r="CP17" s="17">
        <v>11616.9</v>
      </c>
      <c r="CQ17" s="17">
        <v>8318.2000000000007</v>
      </c>
      <c r="CR17" s="17">
        <f t="shared" si="28"/>
        <v>71.604300630977292</v>
      </c>
      <c r="CS17" s="17">
        <v>0</v>
      </c>
      <c r="CT17" s="17">
        <v>0</v>
      </c>
      <c r="CU17" s="17">
        <v>0</v>
      </c>
      <c r="CV17" s="17">
        <v>0</v>
      </c>
      <c r="CW17" s="17" t="s">
        <v>55</v>
      </c>
      <c r="CX17" s="17">
        <v>0</v>
      </c>
      <c r="CY17" s="17">
        <v>0</v>
      </c>
      <c r="CZ17" s="30">
        <v>0</v>
      </c>
      <c r="DA17" s="30">
        <v>0</v>
      </c>
      <c r="DB17" s="17" t="s">
        <v>55</v>
      </c>
      <c r="DC17" s="17">
        <v>0</v>
      </c>
      <c r="DD17" s="17">
        <v>0</v>
      </c>
      <c r="DE17" s="30">
        <v>0</v>
      </c>
      <c r="DF17" s="17">
        <v>0</v>
      </c>
      <c r="DG17" s="17" t="s">
        <v>55</v>
      </c>
      <c r="DH17" s="17">
        <v>0</v>
      </c>
      <c r="DI17" s="17">
        <v>0</v>
      </c>
      <c r="DJ17" s="30">
        <v>0</v>
      </c>
      <c r="DK17" s="17">
        <v>0</v>
      </c>
      <c r="DL17" s="17" t="s">
        <v>55</v>
      </c>
      <c r="DM17" s="17">
        <v>0</v>
      </c>
      <c r="DN17" s="17">
        <v>0</v>
      </c>
      <c r="DO17" s="30">
        <v>0</v>
      </c>
      <c r="DP17" s="30">
        <v>0</v>
      </c>
      <c r="DQ17" s="17" t="s">
        <v>55</v>
      </c>
      <c r="DR17" s="17">
        <v>0</v>
      </c>
      <c r="DS17" s="17">
        <v>0</v>
      </c>
      <c r="DT17" s="30">
        <v>0</v>
      </c>
      <c r="DU17" s="17">
        <v>0</v>
      </c>
      <c r="DV17" s="17" t="s">
        <v>55</v>
      </c>
      <c r="DW17" s="17">
        <v>0</v>
      </c>
      <c r="DX17" s="17">
        <v>0</v>
      </c>
      <c r="DY17" s="30">
        <v>0</v>
      </c>
      <c r="DZ17" s="30">
        <v>0</v>
      </c>
      <c r="EA17" s="17" t="s">
        <v>55</v>
      </c>
      <c r="EB17" s="17">
        <v>0</v>
      </c>
      <c r="EC17" s="17">
        <v>0</v>
      </c>
      <c r="ED17" s="30">
        <v>0</v>
      </c>
      <c r="EE17" s="30">
        <v>0</v>
      </c>
      <c r="EF17" s="17" t="s">
        <v>55</v>
      </c>
      <c r="EG17" s="17">
        <v>3656.3</v>
      </c>
      <c r="EH17" s="17">
        <v>3156.3</v>
      </c>
      <c r="EI17" s="30">
        <v>3156.3</v>
      </c>
      <c r="EJ17" s="17">
        <v>2998</v>
      </c>
      <c r="EK17" s="17">
        <f t="shared" si="79"/>
        <v>94.984633906789597</v>
      </c>
      <c r="EL17" s="17">
        <v>0</v>
      </c>
      <c r="EM17" s="17">
        <v>0</v>
      </c>
      <c r="EN17" s="17">
        <v>0</v>
      </c>
      <c r="EO17" s="17">
        <v>0</v>
      </c>
      <c r="EP17" s="17" t="s">
        <v>55</v>
      </c>
      <c r="EQ17" s="17">
        <v>0</v>
      </c>
      <c r="ER17" s="17">
        <v>0</v>
      </c>
      <c r="ES17" s="17">
        <v>0</v>
      </c>
      <c r="ET17" s="17">
        <v>0</v>
      </c>
      <c r="EU17" s="17" t="s">
        <v>55</v>
      </c>
      <c r="EV17" s="17">
        <v>0</v>
      </c>
      <c r="EW17" s="17">
        <v>1589.9</v>
      </c>
      <c r="EX17" s="30">
        <v>1589.9</v>
      </c>
      <c r="EY17" s="30">
        <v>1589.9</v>
      </c>
      <c r="EZ17" s="24">
        <f t="shared" si="63"/>
        <v>100</v>
      </c>
      <c r="FA17" s="24">
        <v>0</v>
      </c>
      <c r="FB17" s="24">
        <v>0</v>
      </c>
      <c r="FC17" s="30">
        <v>0</v>
      </c>
      <c r="FD17" s="30">
        <v>0</v>
      </c>
      <c r="FE17" s="24" t="s">
        <v>55</v>
      </c>
      <c r="FF17" s="24">
        <v>0</v>
      </c>
      <c r="FG17" s="24">
        <v>1000</v>
      </c>
      <c r="FH17" s="24">
        <v>1000</v>
      </c>
      <c r="FI17" s="24">
        <v>1000</v>
      </c>
      <c r="FJ17" s="24">
        <f t="shared" si="64"/>
        <v>100</v>
      </c>
      <c r="FK17" s="24">
        <v>4967.1000000000004</v>
      </c>
      <c r="FL17" s="24">
        <v>4967.1000000000004</v>
      </c>
      <c r="FM17" s="30">
        <v>7502.4</v>
      </c>
      <c r="FN17" s="30">
        <v>7502.4</v>
      </c>
      <c r="FO17" s="24">
        <f t="shared" si="30"/>
        <v>100</v>
      </c>
      <c r="FP17" s="24">
        <v>0</v>
      </c>
      <c r="FQ17" s="24">
        <v>0</v>
      </c>
      <c r="FR17" s="30">
        <v>0</v>
      </c>
      <c r="FS17" s="24">
        <v>0</v>
      </c>
      <c r="FT17" s="24" t="s">
        <v>55</v>
      </c>
      <c r="FU17" s="24">
        <v>72.7</v>
      </c>
      <c r="FV17" s="24">
        <v>72.7</v>
      </c>
      <c r="FW17" s="24">
        <v>72.7</v>
      </c>
      <c r="FX17" s="24">
        <v>72.7</v>
      </c>
      <c r="FY17" s="24">
        <f>(FX17/FW17)*100</f>
        <v>100</v>
      </c>
      <c r="FZ17" s="24">
        <v>0</v>
      </c>
      <c r="GA17" s="24">
        <v>25483</v>
      </c>
      <c r="GB17" s="24">
        <v>25483</v>
      </c>
      <c r="GC17" s="24">
        <v>25483</v>
      </c>
      <c r="GD17" s="24">
        <f t="shared" si="31"/>
        <v>100</v>
      </c>
      <c r="GE17" s="24">
        <v>2035.7</v>
      </c>
      <c r="GF17" s="24">
        <v>2035.7</v>
      </c>
      <c r="GG17" s="24">
        <v>2035.7</v>
      </c>
      <c r="GH17" s="24">
        <v>2035.7</v>
      </c>
      <c r="GI17" s="24">
        <f t="shared" si="32"/>
        <v>100</v>
      </c>
      <c r="GJ17" s="24">
        <v>0</v>
      </c>
      <c r="GK17" s="24">
        <v>1100</v>
      </c>
      <c r="GL17" s="24">
        <v>1100</v>
      </c>
      <c r="GM17" s="24">
        <v>1100</v>
      </c>
      <c r="GN17" s="24">
        <f>GM17/GL17%</f>
        <v>100</v>
      </c>
      <c r="GO17" s="24">
        <v>0</v>
      </c>
      <c r="GP17" s="24">
        <v>24750</v>
      </c>
      <c r="GQ17" s="24">
        <v>24750</v>
      </c>
      <c r="GR17" s="24">
        <v>3173.9</v>
      </c>
      <c r="GS17" s="25">
        <f>(GR17/GQ17)*100</f>
        <v>12.823838383838385</v>
      </c>
      <c r="GT17" s="25">
        <v>0</v>
      </c>
      <c r="GU17" s="25">
        <v>0</v>
      </c>
      <c r="GV17" s="24">
        <v>0</v>
      </c>
      <c r="GW17" s="24">
        <v>0</v>
      </c>
      <c r="GX17" s="24" t="s">
        <v>55</v>
      </c>
      <c r="GY17" s="24">
        <v>11100.6</v>
      </c>
      <c r="GZ17" s="24">
        <v>28896.1</v>
      </c>
      <c r="HA17" s="24">
        <v>32914.199999999997</v>
      </c>
      <c r="HB17" s="24">
        <v>32914.199999999997</v>
      </c>
      <c r="HC17" s="24">
        <f t="shared" si="33"/>
        <v>100</v>
      </c>
      <c r="HD17" s="24">
        <v>0</v>
      </c>
      <c r="HE17" s="24">
        <v>0</v>
      </c>
      <c r="HF17" s="24">
        <v>0</v>
      </c>
      <c r="HG17" s="24">
        <v>0</v>
      </c>
      <c r="HH17" s="24" t="s">
        <v>55</v>
      </c>
      <c r="HI17" s="24">
        <v>0</v>
      </c>
      <c r="HJ17" s="24">
        <v>0</v>
      </c>
      <c r="HK17" s="24">
        <v>0</v>
      </c>
      <c r="HL17" s="24">
        <v>0</v>
      </c>
      <c r="HM17" s="24" t="s">
        <v>55</v>
      </c>
      <c r="HN17" s="24">
        <v>0</v>
      </c>
      <c r="HO17" s="24">
        <v>0</v>
      </c>
      <c r="HP17" s="24">
        <v>0</v>
      </c>
      <c r="HQ17" s="24">
        <v>0</v>
      </c>
      <c r="HR17" s="24" t="s">
        <v>55</v>
      </c>
      <c r="HS17" s="24">
        <v>0</v>
      </c>
      <c r="HT17" s="24">
        <v>0</v>
      </c>
      <c r="HU17" s="24">
        <v>0</v>
      </c>
      <c r="HV17" s="24">
        <v>0</v>
      </c>
      <c r="HW17" s="24" t="s">
        <v>55</v>
      </c>
      <c r="HX17" s="24">
        <v>0</v>
      </c>
      <c r="HY17" s="24">
        <v>0</v>
      </c>
      <c r="HZ17" s="24">
        <v>0</v>
      </c>
      <c r="IA17" s="24">
        <v>0</v>
      </c>
      <c r="IB17" s="24" t="s">
        <v>55</v>
      </c>
      <c r="IC17" s="24">
        <v>0</v>
      </c>
      <c r="ID17" s="24">
        <v>0</v>
      </c>
      <c r="IE17" s="24">
        <v>0</v>
      </c>
      <c r="IF17" s="24">
        <v>0</v>
      </c>
      <c r="IG17" s="24" t="s">
        <v>55</v>
      </c>
      <c r="IH17" s="24">
        <v>0</v>
      </c>
      <c r="II17" s="24">
        <v>0</v>
      </c>
      <c r="IJ17" s="30">
        <v>0</v>
      </c>
      <c r="IK17" s="17">
        <v>0</v>
      </c>
      <c r="IL17" s="25" t="s">
        <v>55</v>
      </c>
      <c r="IM17" s="15">
        <f t="shared" si="65"/>
        <v>379585.59999999992</v>
      </c>
      <c r="IN17" s="15">
        <f t="shared" si="66"/>
        <v>422162.29999999993</v>
      </c>
      <c r="IO17" s="15">
        <f t="shared" si="67"/>
        <v>432161.29999999993</v>
      </c>
      <c r="IP17" s="15">
        <f t="shared" si="68"/>
        <v>431365.29999999993</v>
      </c>
      <c r="IQ17" s="13">
        <f t="shared" si="69"/>
        <v>99.815809513716289</v>
      </c>
      <c r="IR17" s="17">
        <v>3926.5</v>
      </c>
      <c r="IS17" s="17">
        <v>3926.5</v>
      </c>
      <c r="IT17" s="26">
        <v>3926.5</v>
      </c>
      <c r="IU17" s="26">
        <v>3926.5</v>
      </c>
      <c r="IV17" s="17">
        <f t="shared" si="4"/>
        <v>100</v>
      </c>
      <c r="IW17" s="17">
        <v>0</v>
      </c>
      <c r="IX17" s="17">
        <v>0</v>
      </c>
      <c r="IY17" s="26">
        <v>0</v>
      </c>
      <c r="IZ17" s="17">
        <v>0</v>
      </c>
      <c r="JA17" s="17" t="s">
        <v>55</v>
      </c>
      <c r="JB17" s="17">
        <v>0</v>
      </c>
      <c r="JC17" s="17">
        <v>0</v>
      </c>
      <c r="JD17" s="26">
        <v>0.1</v>
      </c>
      <c r="JE17" s="17">
        <v>0.1</v>
      </c>
      <c r="JF17" s="17">
        <f t="shared" si="6"/>
        <v>100</v>
      </c>
      <c r="JG17" s="17">
        <v>132781.5</v>
      </c>
      <c r="JH17" s="17">
        <v>112024.6</v>
      </c>
      <c r="JI17" s="26">
        <v>119087.4</v>
      </c>
      <c r="JJ17" s="17">
        <v>119087.4</v>
      </c>
      <c r="JK17" s="17">
        <f t="shared" si="35"/>
        <v>100</v>
      </c>
      <c r="JL17" s="17">
        <v>208736.1</v>
      </c>
      <c r="JM17" s="17">
        <v>274741.3</v>
      </c>
      <c r="JN17" s="24">
        <v>277677.2</v>
      </c>
      <c r="JO17" s="24">
        <v>277677.2</v>
      </c>
      <c r="JP17" s="25">
        <f t="shared" si="36"/>
        <v>100</v>
      </c>
      <c r="JQ17" s="25">
        <v>6237</v>
      </c>
      <c r="JR17" s="25">
        <v>5420.6</v>
      </c>
      <c r="JS17" s="26">
        <v>5420.6</v>
      </c>
      <c r="JT17" s="24">
        <v>5420.6</v>
      </c>
      <c r="JU17" s="24">
        <f t="shared" si="37"/>
        <v>100</v>
      </c>
      <c r="JV17" s="24">
        <v>2658.9</v>
      </c>
      <c r="JW17" s="24">
        <v>2112.1</v>
      </c>
      <c r="JX17" s="26">
        <v>2112.1</v>
      </c>
      <c r="JY17" s="17">
        <v>2112.1</v>
      </c>
      <c r="JZ17" s="17">
        <f t="shared" si="7"/>
        <v>100</v>
      </c>
      <c r="KA17" s="17">
        <v>0</v>
      </c>
      <c r="KB17" s="17">
        <v>0</v>
      </c>
      <c r="KC17" s="26">
        <v>0</v>
      </c>
      <c r="KD17" s="17">
        <v>0</v>
      </c>
      <c r="KE17" s="17" t="s">
        <v>55</v>
      </c>
      <c r="KF17" s="17">
        <v>0</v>
      </c>
      <c r="KG17" s="17">
        <v>0</v>
      </c>
      <c r="KH17" s="26">
        <v>0</v>
      </c>
      <c r="KI17" s="17">
        <v>0</v>
      </c>
      <c r="KJ17" s="17" t="s">
        <v>55</v>
      </c>
      <c r="KK17" s="17">
        <v>115.5</v>
      </c>
      <c r="KL17" s="17">
        <v>45.4</v>
      </c>
      <c r="KM17" s="26">
        <v>45.5</v>
      </c>
      <c r="KN17" s="17">
        <v>45.5</v>
      </c>
      <c r="KO17" s="17">
        <f t="shared" si="8"/>
        <v>100</v>
      </c>
      <c r="KP17" s="17">
        <v>227.5</v>
      </c>
      <c r="KQ17" s="17">
        <v>227.5</v>
      </c>
      <c r="KR17" s="26">
        <v>227.5</v>
      </c>
      <c r="KS17" s="17">
        <v>227.5</v>
      </c>
      <c r="KT17" s="17">
        <f t="shared" si="9"/>
        <v>100</v>
      </c>
      <c r="KU17" s="17">
        <v>4.8</v>
      </c>
      <c r="KV17" s="17">
        <v>4.8</v>
      </c>
      <c r="KW17" s="26">
        <v>4.8</v>
      </c>
      <c r="KX17" s="17">
        <v>4.8</v>
      </c>
      <c r="KY17" s="17">
        <f t="shared" si="10"/>
        <v>100</v>
      </c>
      <c r="KZ17" s="17">
        <v>63.6</v>
      </c>
      <c r="LA17" s="17">
        <v>69.3</v>
      </c>
      <c r="LB17" s="26">
        <v>69.3</v>
      </c>
      <c r="LC17" s="17">
        <v>69.3</v>
      </c>
      <c r="LD17" s="17">
        <f t="shared" si="70"/>
        <v>100</v>
      </c>
      <c r="LE17" s="17">
        <v>2</v>
      </c>
      <c r="LF17" s="17">
        <v>1</v>
      </c>
      <c r="LG17" s="26">
        <v>1</v>
      </c>
      <c r="LH17" s="17">
        <v>0.5</v>
      </c>
      <c r="LI17" s="17">
        <f>LH17/LG17%</f>
        <v>50</v>
      </c>
      <c r="LJ17" s="17">
        <v>626.20000000000005</v>
      </c>
      <c r="LK17" s="17">
        <v>981.6</v>
      </c>
      <c r="LL17" s="26">
        <v>981.7</v>
      </c>
      <c r="LM17" s="17">
        <v>981.7</v>
      </c>
      <c r="LN17" s="17">
        <f t="shared" si="11"/>
        <v>100</v>
      </c>
      <c r="LO17" s="17">
        <v>443.1</v>
      </c>
      <c r="LP17" s="17">
        <v>443.1</v>
      </c>
      <c r="LQ17" s="26">
        <v>443.1</v>
      </c>
      <c r="LR17" s="17">
        <v>443.1</v>
      </c>
      <c r="LS17" s="17">
        <f t="shared" si="12"/>
        <v>100</v>
      </c>
      <c r="LT17" s="17">
        <v>0</v>
      </c>
      <c r="LU17" s="17">
        <v>0</v>
      </c>
      <c r="LV17" s="26">
        <v>0</v>
      </c>
      <c r="LW17" s="17">
        <v>0</v>
      </c>
      <c r="LX17" s="17" t="s">
        <v>55</v>
      </c>
      <c r="LY17" s="17">
        <v>0</v>
      </c>
      <c r="LZ17" s="17">
        <v>0</v>
      </c>
      <c r="MA17" s="31">
        <v>0</v>
      </c>
      <c r="MB17" s="17">
        <v>0</v>
      </c>
      <c r="MC17" s="17" t="s">
        <v>55</v>
      </c>
      <c r="MD17" s="17">
        <v>2127.3000000000002</v>
      </c>
      <c r="ME17" s="17">
        <v>2234</v>
      </c>
      <c r="MF17" s="31">
        <v>2234</v>
      </c>
      <c r="MG17" s="17">
        <v>2227.6999999999998</v>
      </c>
      <c r="MH17" s="17">
        <f t="shared" si="13"/>
        <v>99.7179946284691</v>
      </c>
      <c r="MI17" s="17">
        <v>0</v>
      </c>
      <c r="MJ17" s="17">
        <v>0</v>
      </c>
      <c r="MK17" s="26">
        <v>0</v>
      </c>
      <c r="ML17" s="26">
        <v>0</v>
      </c>
      <c r="MM17" s="17" t="s">
        <v>55</v>
      </c>
      <c r="MN17" s="17">
        <v>0</v>
      </c>
      <c r="MO17" s="17">
        <v>0</v>
      </c>
      <c r="MP17" s="26">
        <v>0</v>
      </c>
      <c r="MQ17" s="17">
        <v>0</v>
      </c>
      <c r="MR17" s="17" t="s">
        <v>55</v>
      </c>
      <c r="MS17" s="17">
        <v>740</v>
      </c>
      <c r="MT17" s="17">
        <v>240</v>
      </c>
      <c r="MU17" s="26">
        <v>240</v>
      </c>
      <c r="MV17" s="17">
        <v>240</v>
      </c>
      <c r="MW17" s="17">
        <f t="shared" si="80"/>
        <v>100</v>
      </c>
      <c r="MX17" s="17">
        <v>3153</v>
      </c>
      <c r="MY17" s="17">
        <v>1576.5</v>
      </c>
      <c r="MZ17" s="26">
        <v>1576.5</v>
      </c>
      <c r="NA17" s="17">
        <v>788.2</v>
      </c>
      <c r="NB17" s="17">
        <f>NA17/MZ17%</f>
        <v>49.996828417380272</v>
      </c>
      <c r="NC17" s="17">
        <v>481.1</v>
      </c>
      <c r="ND17" s="17">
        <v>0</v>
      </c>
      <c r="NE17" s="17">
        <v>0</v>
      </c>
      <c r="NF17" s="17">
        <v>0</v>
      </c>
      <c r="NG17" s="17" t="s">
        <v>55</v>
      </c>
      <c r="NH17" s="17">
        <v>12093.5</v>
      </c>
      <c r="NI17" s="17">
        <v>12946</v>
      </c>
      <c r="NJ17" s="26">
        <v>12946</v>
      </c>
      <c r="NK17" s="17">
        <v>12945.1</v>
      </c>
      <c r="NL17" s="17">
        <f t="shared" si="71"/>
        <v>99.993048045728415</v>
      </c>
      <c r="NM17" s="17">
        <v>5168</v>
      </c>
      <c r="NN17" s="17">
        <v>5168</v>
      </c>
      <c r="NO17" s="26">
        <v>5168</v>
      </c>
      <c r="NP17" s="17">
        <v>5168</v>
      </c>
      <c r="NQ17" s="17">
        <f t="shared" si="38"/>
        <v>100</v>
      </c>
      <c r="NR17" s="47">
        <f t="shared" si="39"/>
        <v>101503.5</v>
      </c>
      <c r="NS17" s="47">
        <f t="shared" si="40"/>
        <v>203236.30000000002</v>
      </c>
      <c r="NT17" s="47">
        <f t="shared" si="41"/>
        <v>223754.1</v>
      </c>
      <c r="NU17" s="47">
        <f t="shared" si="42"/>
        <v>216611.5</v>
      </c>
      <c r="NV17" s="52">
        <f t="shared" si="43"/>
        <v>96.807835029615092</v>
      </c>
      <c r="NW17" s="24">
        <v>0</v>
      </c>
      <c r="NX17" s="24">
        <v>9413.5</v>
      </c>
      <c r="NY17" s="24">
        <v>9413.5</v>
      </c>
      <c r="NZ17" s="24">
        <v>9223.7999999999993</v>
      </c>
      <c r="OA17" s="24">
        <f t="shared" si="72"/>
        <v>97.984809050831245</v>
      </c>
      <c r="OB17" s="24">
        <v>0</v>
      </c>
      <c r="OC17" s="24">
        <v>0</v>
      </c>
      <c r="OD17" s="24">
        <v>0</v>
      </c>
      <c r="OE17" s="24">
        <v>0</v>
      </c>
      <c r="OF17" s="24" t="s">
        <v>55</v>
      </c>
      <c r="OG17" s="24">
        <v>0</v>
      </c>
      <c r="OH17" s="24">
        <v>0</v>
      </c>
      <c r="OI17" s="24">
        <v>7500</v>
      </c>
      <c r="OJ17" s="24">
        <v>7500</v>
      </c>
      <c r="OK17" s="24">
        <f t="shared" si="73"/>
        <v>100</v>
      </c>
      <c r="OL17" s="24">
        <v>0</v>
      </c>
      <c r="OM17" s="24">
        <v>0</v>
      </c>
      <c r="ON17" s="24">
        <v>9863.7999999999993</v>
      </c>
      <c r="OO17" s="24">
        <v>9863.7999999999993</v>
      </c>
      <c r="OP17" s="24">
        <f t="shared" si="74"/>
        <v>100</v>
      </c>
      <c r="OQ17" s="24">
        <v>0</v>
      </c>
      <c r="OR17" s="24">
        <v>0</v>
      </c>
      <c r="OS17" s="24">
        <v>0</v>
      </c>
      <c r="OT17" s="24">
        <v>0</v>
      </c>
      <c r="OU17" s="24" t="s">
        <v>55</v>
      </c>
      <c r="OV17" s="24">
        <v>0</v>
      </c>
      <c r="OW17" s="24">
        <v>1255.0999999999999</v>
      </c>
      <c r="OX17" s="24">
        <v>1255.0999999999999</v>
      </c>
      <c r="OY17" s="24">
        <v>1236.4000000000001</v>
      </c>
      <c r="OZ17" s="24">
        <f t="shared" si="44"/>
        <v>98.510078878177055</v>
      </c>
      <c r="PA17" s="24">
        <v>0</v>
      </c>
      <c r="PB17" s="24">
        <v>0</v>
      </c>
      <c r="PC17" s="24">
        <v>154</v>
      </c>
      <c r="PD17" s="24">
        <v>154</v>
      </c>
      <c r="PE17" s="24">
        <f t="shared" si="45"/>
        <v>100</v>
      </c>
      <c r="PF17" s="24">
        <v>0</v>
      </c>
      <c r="PG17" s="24">
        <v>0</v>
      </c>
      <c r="PH17" s="24">
        <v>0</v>
      </c>
      <c r="PI17" s="24">
        <v>0</v>
      </c>
      <c r="PJ17" s="24" t="s">
        <v>55</v>
      </c>
      <c r="PK17" s="24">
        <v>0</v>
      </c>
      <c r="PL17" s="24">
        <v>0</v>
      </c>
      <c r="PM17" s="32">
        <v>0</v>
      </c>
      <c r="PN17" s="17">
        <v>0</v>
      </c>
      <c r="PO17" s="17" t="s">
        <v>55</v>
      </c>
      <c r="PP17" s="17">
        <v>0</v>
      </c>
      <c r="PQ17" s="17">
        <v>0</v>
      </c>
      <c r="PR17" s="30">
        <v>0</v>
      </c>
      <c r="PS17" s="30">
        <v>0</v>
      </c>
      <c r="PT17" s="30" t="s">
        <v>55</v>
      </c>
      <c r="PU17" s="30">
        <v>11391</v>
      </c>
      <c r="PV17" s="30">
        <v>11391</v>
      </c>
      <c r="PW17" s="17">
        <v>14391</v>
      </c>
      <c r="PX17" s="17">
        <v>14391</v>
      </c>
      <c r="PY17" s="18">
        <f t="shared" si="46"/>
        <v>100</v>
      </c>
      <c r="PZ17" s="18">
        <v>0</v>
      </c>
      <c r="QA17" s="18">
        <v>0</v>
      </c>
      <c r="QB17" s="17">
        <v>0</v>
      </c>
      <c r="QC17" s="17">
        <v>0</v>
      </c>
      <c r="QD17" s="17" t="s">
        <v>55</v>
      </c>
      <c r="QE17" s="17">
        <v>0</v>
      </c>
      <c r="QF17" s="17">
        <v>0</v>
      </c>
      <c r="QG17" s="17">
        <v>0</v>
      </c>
      <c r="QH17" s="17">
        <v>0</v>
      </c>
      <c r="QI17" s="18" t="s">
        <v>55</v>
      </c>
      <c r="QJ17" s="18">
        <v>0</v>
      </c>
      <c r="QK17" s="18">
        <v>0</v>
      </c>
      <c r="QL17" s="17">
        <v>0</v>
      </c>
      <c r="QM17" s="17">
        <v>0</v>
      </c>
      <c r="QN17" s="18" t="s">
        <v>55</v>
      </c>
      <c r="QO17" s="18">
        <v>0</v>
      </c>
      <c r="QP17" s="18">
        <v>0</v>
      </c>
      <c r="QQ17" s="17">
        <v>0</v>
      </c>
      <c r="QR17" s="17">
        <v>0</v>
      </c>
      <c r="QS17" s="18" t="s">
        <v>55</v>
      </c>
      <c r="QT17" s="18">
        <v>0</v>
      </c>
      <c r="QU17" s="18">
        <v>0</v>
      </c>
      <c r="QV17" s="17">
        <v>0</v>
      </c>
      <c r="QW17" s="17">
        <v>0</v>
      </c>
      <c r="QX17" s="17" t="s">
        <v>55</v>
      </c>
      <c r="QY17" s="18">
        <v>0</v>
      </c>
      <c r="QZ17" s="17">
        <v>0</v>
      </c>
      <c r="RA17" s="17">
        <v>0</v>
      </c>
      <c r="RB17" s="17">
        <v>0</v>
      </c>
      <c r="RC17" s="18" t="s">
        <v>55</v>
      </c>
      <c r="RD17" s="18">
        <v>0</v>
      </c>
      <c r="RE17" s="18">
        <v>0</v>
      </c>
      <c r="RF17" s="17">
        <v>0</v>
      </c>
      <c r="RG17" s="17">
        <v>0</v>
      </c>
      <c r="RH17" s="18" t="s">
        <v>55</v>
      </c>
      <c r="RI17" s="18">
        <v>0</v>
      </c>
      <c r="RJ17" s="18">
        <v>0</v>
      </c>
      <c r="RK17" s="17">
        <v>0</v>
      </c>
      <c r="RL17" s="17">
        <v>0</v>
      </c>
      <c r="RM17" s="18" t="s">
        <v>55</v>
      </c>
      <c r="RN17" s="18">
        <v>0</v>
      </c>
      <c r="RO17" s="18">
        <v>0</v>
      </c>
      <c r="RP17" s="17">
        <v>0</v>
      </c>
      <c r="RQ17" s="17">
        <v>0</v>
      </c>
      <c r="RR17" s="17" t="s">
        <v>55</v>
      </c>
      <c r="RS17" s="17">
        <v>0</v>
      </c>
      <c r="RT17" s="17">
        <v>0</v>
      </c>
      <c r="RU17" s="17">
        <v>0</v>
      </c>
      <c r="RV17" s="17">
        <v>0</v>
      </c>
      <c r="RW17" s="18" t="s">
        <v>55</v>
      </c>
      <c r="RX17" s="18">
        <v>0</v>
      </c>
      <c r="RY17" s="18">
        <v>0</v>
      </c>
      <c r="RZ17" s="17">
        <v>0</v>
      </c>
      <c r="SA17" s="17">
        <v>0</v>
      </c>
      <c r="SB17" s="18" t="s">
        <v>55</v>
      </c>
      <c r="SC17" s="18">
        <v>0</v>
      </c>
      <c r="SD17" s="18">
        <v>0</v>
      </c>
      <c r="SE17" s="18">
        <v>0</v>
      </c>
      <c r="SF17" s="18">
        <v>0</v>
      </c>
      <c r="SG17" s="18" t="s">
        <v>55</v>
      </c>
      <c r="SH17" s="18">
        <v>0</v>
      </c>
      <c r="SI17" s="18">
        <v>0</v>
      </c>
      <c r="SJ17" s="18">
        <v>0</v>
      </c>
      <c r="SK17" s="18">
        <v>0</v>
      </c>
      <c r="SL17" s="18" t="s">
        <v>55</v>
      </c>
      <c r="SM17" s="18">
        <v>0</v>
      </c>
      <c r="SN17" s="18">
        <v>0</v>
      </c>
      <c r="SO17" s="18">
        <v>0</v>
      </c>
      <c r="SP17" s="18">
        <v>0</v>
      </c>
      <c r="SQ17" s="18" t="s">
        <v>55</v>
      </c>
      <c r="SR17" s="18">
        <v>0</v>
      </c>
      <c r="SS17" s="18">
        <v>0</v>
      </c>
      <c r="ST17" s="18">
        <v>0</v>
      </c>
      <c r="SU17" s="18">
        <v>0</v>
      </c>
      <c r="SV17" s="18" t="s">
        <v>55</v>
      </c>
      <c r="SW17" s="18">
        <v>0</v>
      </c>
      <c r="SX17" s="18">
        <v>0</v>
      </c>
      <c r="SY17" s="18">
        <v>0</v>
      </c>
      <c r="SZ17" s="18">
        <v>0</v>
      </c>
      <c r="TA17" s="18" t="s">
        <v>55</v>
      </c>
      <c r="TB17" s="18">
        <v>0</v>
      </c>
      <c r="TC17" s="18">
        <v>0</v>
      </c>
      <c r="TD17" s="17">
        <v>0</v>
      </c>
      <c r="TE17" s="17">
        <v>0</v>
      </c>
      <c r="TF17" s="18" t="s">
        <v>55</v>
      </c>
      <c r="TG17" s="18">
        <v>0</v>
      </c>
      <c r="TH17" s="18">
        <v>0</v>
      </c>
      <c r="TI17" s="17">
        <v>0</v>
      </c>
      <c r="TJ17" s="17">
        <v>0</v>
      </c>
      <c r="TK17" s="18" t="s">
        <v>55</v>
      </c>
      <c r="TL17" s="18">
        <v>90112.5</v>
      </c>
      <c r="TM17" s="18">
        <v>169209</v>
      </c>
      <c r="TN17" s="17">
        <v>169209</v>
      </c>
      <c r="TO17" s="17">
        <v>162274.9</v>
      </c>
      <c r="TP17" s="18">
        <f>(TO17/TN17)*100</f>
        <v>95.902050127357285</v>
      </c>
      <c r="TQ17" s="18">
        <v>0</v>
      </c>
      <c r="TR17" s="18">
        <v>11967.7</v>
      </c>
      <c r="TS17" s="18">
        <v>11967.7</v>
      </c>
      <c r="TT17" s="18">
        <v>11967.6</v>
      </c>
      <c r="TU17" s="18">
        <f>(TT17/TS17)*100</f>
        <v>99.999164417557253</v>
      </c>
      <c r="TV17" s="44">
        <f t="shared" si="48"/>
        <v>618292.49999999988</v>
      </c>
      <c r="TW17" s="44">
        <f t="shared" si="49"/>
        <v>881955.6</v>
      </c>
      <c r="TX17" s="44">
        <f t="shared" si="50"/>
        <v>919805.69999999984</v>
      </c>
      <c r="TY17" s="44">
        <f t="shared" si="51"/>
        <v>886833.89999999991</v>
      </c>
      <c r="TZ17" s="45">
        <f t="shared" si="22"/>
        <v>96.415351633502596</v>
      </c>
      <c r="UA17" s="7"/>
      <c r="UB17" s="7"/>
      <c r="UD17" s="9"/>
    </row>
    <row r="18" spans="1:550" ht="25.5" x14ac:dyDescent="0.2">
      <c r="A18" s="20" t="s">
        <v>19</v>
      </c>
      <c r="B18" s="47">
        <f t="shared" si="23"/>
        <v>112849</v>
      </c>
      <c r="C18" s="47">
        <f t="shared" si="23"/>
        <v>135712.4</v>
      </c>
      <c r="D18" s="44">
        <f t="shared" si="52"/>
        <v>135712.4</v>
      </c>
      <c r="E18" s="44">
        <f t="shared" si="53"/>
        <v>135712.4</v>
      </c>
      <c r="F18" s="45">
        <f t="shared" si="54"/>
        <v>100</v>
      </c>
      <c r="G18" s="17">
        <v>112849</v>
      </c>
      <c r="H18" s="17">
        <v>112849</v>
      </c>
      <c r="I18" s="30">
        <v>112849</v>
      </c>
      <c r="J18" s="17">
        <v>112849</v>
      </c>
      <c r="K18" s="17">
        <f t="shared" si="55"/>
        <v>100</v>
      </c>
      <c r="L18" s="17">
        <v>0</v>
      </c>
      <c r="M18" s="17">
        <v>17306.900000000001</v>
      </c>
      <c r="N18" s="30">
        <v>17306.900000000001</v>
      </c>
      <c r="O18" s="17">
        <v>17306.900000000001</v>
      </c>
      <c r="P18" s="17">
        <f t="shared" si="56"/>
        <v>100</v>
      </c>
      <c r="Q18" s="17">
        <v>0</v>
      </c>
      <c r="R18" s="17">
        <v>0</v>
      </c>
      <c r="S18" s="17">
        <v>0</v>
      </c>
      <c r="T18" s="17">
        <v>0</v>
      </c>
      <c r="U18" s="17" t="s">
        <v>55</v>
      </c>
      <c r="V18" s="17">
        <v>0</v>
      </c>
      <c r="W18" s="17">
        <v>5556.5</v>
      </c>
      <c r="X18" s="17">
        <v>5556.5</v>
      </c>
      <c r="Y18" s="17">
        <v>5556.5</v>
      </c>
      <c r="Z18" s="18">
        <f t="shared" si="24"/>
        <v>100</v>
      </c>
      <c r="AA18" s="18">
        <v>0</v>
      </c>
      <c r="AB18" s="18">
        <v>0</v>
      </c>
      <c r="AC18" s="17">
        <v>0</v>
      </c>
      <c r="AD18" s="17">
        <v>0</v>
      </c>
      <c r="AE18" s="18" t="s">
        <v>55</v>
      </c>
      <c r="AF18" s="44">
        <f t="shared" si="57"/>
        <v>105727.79999999999</v>
      </c>
      <c r="AG18" s="44">
        <f t="shared" si="58"/>
        <v>253546.5</v>
      </c>
      <c r="AH18" s="44">
        <f t="shared" si="59"/>
        <v>260159.3</v>
      </c>
      <c r="AI18" s="44">
        <f t="shared" si="60"/>
        <v>251110.19999999998</v>
      </c>
      <c r="AJ18" s="45">
        <f t="shared" si="27"/>
        <v>96.521708045801162</v>
      </c>
      <c r="AK18" s="17">
        <v>0</v>
      </c>
      <c r="AL18" s="17">
        <v>6095.2</v>
      </c>
      <c r="AM18" s="17">
        <v>6095.2</v>
      </c>
      <c r="AN18" s="17">
        <v>5284.7</v>
      </c>
      <c r="AO18" s="17">
        <f t="shared" si="61"/>
        <v>86.702651266570413</v>
      </c>
      <c r="AP18" s="17">
        <v>0</v>
      </c>
      <c r="AQ18" s="17">
        <v>627.9</v>
      </c>
      <c r="AR18" s="30">
        <f>615.3+12.6</f>
        <v>627.9</v>
      </c>
      <c r="AS18" s="17">
        <f>AR18</f>
        <v>627.9</v>
      </c>
      <c r="AT18" s="17">
        <f>(AS18/AR18)*100</f>
        <v>100</v>
      </c>
      <c r="AU18" s="17">
        <v>0</v>
      </c>
      <c r="AV18" s="17">
        <v>0</v>
      </c>
      <c r="AW18" s="17">
        <v>0</v>
      </c>
      <c r="AX18" s="17">
        <v>0</v>
      </c>
      <c r="AY18" s="17" t="s">
        <v>55</v>
      </c>
      <c r="AZ18" s="17">
        <v>0</v>
      </c>
      <c r="BA18" s="17">
        <v>0</v>
      </c>
      <c r="BB18" s="30">
        <v>0</v>
      </c>
      <c r="BC18" s="17">
        <v>0</v>
      </c>
      <c r="BD18" s="17" t="s">
        <v>55</v>
      </c>
      <c r="BE18" s="17">
        <v>0</v>
      </c>
      <c r="BF18" s="17">
        <v>0</v>
      </c>
      <c r="BG18" s="30">
        <v>0</v>
      </c>
      <c r="BH18" s="17">
        <v>0</v>
      </c>
      <c r="BI18" s="17" t="s">
        <v>55</v>
      </c>
      <c r="BJ18" s="17">
        <v>0</v>
      </c>
      <c r="BK18" s="17">
        <v>0</v>
      </c>
      <c r="BL18" s="30">
        <v>0</v>
      </c>
      <c r="BM18" s="30">
        <v>0</v>
      </c>
      <c r="BN18" s="17" t="s">
        <v>55</v>
      </c>
      <c r="BO18" s="17">
        <v>0</v>
      </c>
      <c r="BP18" s="17">
        <v>0</v>
      </c>
      <c r="BQ18" s="30">
        <v>0</v>
      </c>
      <c r="BR18" s="30">
        <v>0</v>
      </c>
      <c r="BS18" s="17" t="s">
        <v>55</v>
      </c>
      <c r="BT18" s="17">
        <v>1120.7</v>
      </c>
      <c r="BU18" s="17">
        <v>3424</v>
      </c>
      <c r="BV18" s="30">
        <v>3424</v>
      </c>
      <c r="BW18" s="30">
        <v>3424</v>
      </c>
      <c r="BX18" s="17">
        <f t="shared" si="62"/>
        <v>100</v>
      </c>
      <c r="BY18" s="17">
        <v>0</v>
      </c>
      <c r="BZ18" s="17">
        <v>0</v>
      </c>
      <c r="CA18" s="17">
        <v>0</v>
      </c>
      <c r="CB18" s="17">
        <v>0</v>
      </c>
      <c r="CC18" s="17" t="s">
        <v>55</v>
      </c>
      <c r="CD18" s="17">
        <v>0</v>
      </c>
      <c r="CE18" s="17">
        <v>0</v>
      </c>
      <c r="CF18" s="17">
        <v>0</v>
      </c>
      <c r="CG18" s="17">
        <v>0</v>
      </c>
      <c r="CH18" s="17" t="s">
        <v>55</v>
      </c>
      <c r="CI18" s="17">
        <v>556.70000000000005</v>
      </c>
      <c r="CJ18" s="17">
        <v>556.70000000000005</v>
      </c>
      <c r="CK18" s="17">
        <v>556.70000000000005</v>
      </c>
      <c r="CL18" s="17">
        <v>556.70000000000005</v>
      </c>
      <c r="CM18" s="17">
        <f t="shared" si="75"/>
        <v>100</v>
      </c>
      <c r="CN18" s="17">
        <v>0</v>
      </c>
      <c r="CO18" s="17">
        <v>20209.900000000001</v>
      </c>
      <c r="CP18" s="17">
        <v>20209.900000000001</v>
      </c>
      <c r="CQ18" s="17">
        <v>17084.599999999999</v>
      </c>
      <c r="CR18" s="17">
        <f t="shared" si="28"/>
        <v>84.535796812453285</v>
      </c>
      <c r="CS18" s="17">
        <v>0</v>
      </c>
      <c r="CT18" s="17">
        <v>0</v>
      </c>
      <c r="CU18" s="17">
        <v>0</v>
      </c>
      <c r="CV18" s="17">
        <v>0</v>
      </c>
      <c r="CW18" s="17" t="s">
        <v>55</v>
      </c>
      <c r="CX18" s="17">
        <v>0</v>
      </c>
      <c r="CY18" s="17">
        <v>0</v>
      </c>
      <c r="CZ18" s="30">
        <v>0</v>
      </c>
      <c r="DA18" s="30">
        <v>0</v>
      </c>
      <c r="DB18" s="17" t="s">
        <v>55</v>
      </c>
      <c r="DC18" s="17">
        <v>44.7</v>
      </c>
      <c r="DD18" s="17">
        <v>44.7</v>
      </c>
      <c r="DE18" s="30">
        <v>44.7</v>
      </c>
      <c r="DF18" s="17">
        <v>44.7</v>
      </c>
      <c r="DG18" s="17">
        <f t="shared" si="29"/>
        <v>100</v>
      </c>
      <c r="DH18" s="17">
        <v>0</v>
      </c>
      <c r="DI18" s="17">
        <v>0</v>
      </c>
      <c r="DJ18" s="30">
        <v>0</v>
      </c>
      <c r="DK18" s="17">
        <v>0</v>
      </c>
      <c r="DL18" s="17" t="s">
        <v>55</v>
      </c>
      <c r="DM18" s="17">
        <v>0</v>
      </c>
      <c r="DN18" s="17">
        <v>0</v>
      </c>
      <c r="DO18" s="30">
        <v>0</v>
      </c>
      <c r="DP18" s="30">
        <v>0</v>
      </c>
      <c r="DQ18" s="17" t="s">
        <v>55</v>
      </c>
      <c r="DR18" s="17">
        <v>0</v>
      </c>
      <c r="DS18" s="17">
        <v>0</v>
      </c>
      <c r="DT18" s="30">
        <v>0</v>
      </c>
      <c r="DU18" s="17">
        <v>0</v>
      </c>
      <c r="DV18" s="17" t="s">
        <v>55</v>
      </c>
      <c r="DW18" s="17">
        <v>0</v>
      </c>
      <c r="DX18" s="17">
        <v>0</v>
      </c>
      <c r="DY18" s="30">
        <v>0</v>
      </c>
      <c r="DZ18" s="30">
        <v>0</v>
      </c>
      <c r="EA18" s="17" t="s">
        <v>55</v>
      </c>
      <c r="EB18" s="17">
        <v>0</v>
      </c>
      <c r="EC18" s="17">
        <v>0</v>
      </c>
      <c r="ED18" s="30">
        <v>0</v>
      </c>
      <c r="EE18" s="30">
        <v>0</v>
      </c>
      <c r="EF18" s="17" t="s">
        <v>55</v>
      </c>
      <c r="EG18" s="17">
        <v>0</v>
      </c>
      <c r="EH18" s="17">
        <v>0</v>
      </c>
      <c r="EI18" s="30">
        <v>0</v>
      </c>
      <c r="EJ18" s="17">
        <v>0</v>
      </c>
      <c r="EK18" s="17" t="s">
        <v>55</v>
      </c>
      <c r="EL18" s="17">
        <v>0</v>
      </c>
      <c r="EM18" s="17">
        <v>0</v>
      </c>
      <c r="EN18" s="17">
        <v>0</v>
      </c>
      <c r="EO18" s="17">
        <v>0</v>
      </c>
      <c r="EP18" s="17" t="s">
        <v>55</v>
      </c>
      <c r="EQ18" s="17">
        <v>0</v>
      </c>
      <c r="ER18" s="17">
        <v>0</v>
      </c>
      <c r="ES18" s="17">
        <v>0</v>
      </c>
      <c r="ET18" s="17">
        <v>0</v>
      </c>
      <c r="EU18" s="17" t="s">
        <v>55</v>
      </c>
      <c r="EV18" s="17">
        <v>0</v>
      </c>
      <c r="EW18" s="17">
        <v>0</v>
      </c>
      <c r="EX18" s="30">
        <v>0</v>
      </c>
      <c r="EY18" s="30">
        <v>0</v>
      </c>
      <c r="EZ18" s="24" t="s">
        <v>55</v>
      </c>
      <c r="FA18" s="24">
        <v>0</v>
      </c>
      <c r="FB18" s="24">
        <v>0</v>
      </c>
      <c r="FC18" s="30">
        <v>0</v>
      </c>
      <c r="FD18" s="30">
        <v>0</v>
      </c>
      <c r="FE18" s="24" t="s">
        <v>55</v>
      </c>
      <c r="FF18" s="24">
        <v>0</v>
      </c>
      <c r="FG18" s="24">
        <v>2500</v>
      </c>
      <c r="FH18" s="24">
        <v>2500</v>
      </c>
      <c r="FI18" s="24">
        <v>2461.3000000000002</v>
      </c>
      <c r="FJ18" s="24">
        <f t="shared" si="64"/>
        <v>98.452000000000012</v>
      </c>
      <c r="FK18" s="24">
        <v>16578.3</v>
      </c>
      <c r="FL18" s="24">
        <v>16578.3</v>
      </c>
      <c r="FM18" s="30">
        <v>16460.3</v>
      </c>
      <c r="FN18" s="30">
        <v>16460.3</v>
      </c>
      <c r="FO18" s="24">
        <f t="shared" si="30"/>
        <v>100</v>
      </c>
      <c r="FP18" s="24">
        <v>0</v>
      </c>
      <c r="FQ18" s="24">
        <v>0</v>
      </c>
      <c r="FR18" s="30">
        <v>0</v>
      </c>
      <c r="FS18" s="24">
        <v>0</v>
      </c>
      <c r="FT18" s="24" t="s">
        <v>55</v>
      </c>
      <c r="FU18" s="24">
        <v>0</v>
      </c>
      <c r="FV18" s="24">
        <v>0</v>
      </c>
      <c r="FW18" s="24">
        <v>0</v>
      </c>
      <c r="FX18" s="24">
        <v>0</v>
      </c>
      <c r="FY18" s="24" t="s">
        <v>55</v>
      </c>
      <c r="FZ18" s="24">
        <v>0</v>
      </c>
      <c r="GA18" s="24">
        <v>31575.7</v>
      </c>
      <c r="GB18" s="24">
        <v>31575.7</v>
      </c>
      <c r="GC18" s="24">
        <v>31575.7</v>
      </c>
      <c r="GD18" s="24">
        <f t="shared" si="31"/>
        <v>100</v>
      </c>
      <c r="GE18" s="24">
        <v>2035.8</v>
      </c>
      <c r="GF18" s="24">
        <v>2035.8</v>
      </c>
      <c r="GG18" s="24">
        <v>2035.7</v>
      </c>
      <c r="GH18" s="24">
        <v>2035.7</v>
      </c>
      <c r="GI18" s="24">
        <f t="shared" si="32"/>
        <v>100</v>
      </c>
      <c r="GJ18" s="24">
        <v>0</v>
      </c>
      <c r="GK18" s="24">
        <v>0</v>
      </c>
      <c r="GL18" s="24">
        <v>0</v>
      </c>
      <c r="GM18" s="24">
        <v>0</v>
      </c>
      <c r="GN18" s="24" t="s">
        <v>55</v>
      </c>
      <c r="GO18" s="24">
        <v>0</v>
      </c>
      <c r="GP18" s="24">
        <v>0</v>
      </c>
      <c r="GQ18" s="24">
        <v>0</v>
      </c>
      <c r="GR18" s="24">
        <v>0</v>
      </c>
      <c r="GS18" s="25" t="s">
        <v>55</v>
      </c>
      <c r="GT18" s="25">
        <v>0</v>
      </c>
      <c r="GU18" s="25">
        <v>0</v>
      </c>
      <c r="GV18" s="24">
        <v>0</v>
      </c>
      <c r="GW18" s="24">
        <v>0</v>
      </c>
      <c r="GX18" s="24" t="s">
        <v>55</v>
      </c>
      <c r="GY18" s="24">
        <v>28141.599999999999</v>
      </c>
      <c r="GZ18" s="24">
        <v>80512.100000000006</v>
      </c>
      <c r="HA18" s="24">
        <v>87243</v>
      </c>
      <c r="HB18" s="24">
        <v>87243</v>
      </c>
      <c r="HC18" s="24">
        <f t="shared" si="33"/>
        <v>100</v>
      </c>
      <c r="HD18" s="24">
        <v>0</v>
      </c>
      <c r="HE18" s="24">
        <v>0</v>
      </c>
      <c r="HF18" s="24">
        <v>0</v>
      </c>
      <c r="HG18" s="24">
        <v>0</v>
      </c>
      <c r="HH18" s="24" t="s">
        <v>55</v>
      </c>
      <c r="HI18" s="24">
        <v>250</v>
      </c>
      <c r="HJ18" s="24">
        <v>0</v>
      </c>
      <c r="HK18" s="24">
        <v>0</v>
      </c>
      <c r="HL18" s="24">
        <v>0</v>
      </c>
      <c r="HM18" s="24" t="s">
        <v>55</v>
      </c>
      <c r="HN18" s="24">
        <v>57000</v>
      </c>
      <c r="HO18" s="24">
        <v>57000</v>
      </c>
      <c r="HP18" s="24">
        <v>57000</v>
      </c>
      <c r="HQ18" s="24">
        <v>57000</v>
      </c>
      <c r="HR18" s="24">
        <f>(HQ18/HP18)*100</f>
        <v>100</v>
      </c>
      <c r="HS18" s="24">
        <v>0</v>
      </c>
      <c r="HT18" s="24">
        <v>0</v>
      </c>
      <c r="HU18" s="24">
        <v>0</v>
      </c>
      <c r="HV18" s="24">
        <v>0</v>
      </c>
      <c r="HW18" s="24" t="s">
        <v>55</v>
      </c>
      <c r="HX18" s="24">
        <v>0</v>
      </c>
      <c r="HY18" s="24">
        <v>0</v>
      </c>
      <c r="HZ18" s="24">
        <v>0</v>
      </c>
      <c r="IA18" s="24">
        <v>0</v>
      </c>
      <c r="IB18" s="24" t="s">
        <v>55</v>
      </c>
      <c r="IC18" s="24">
        <v>0</v>
      </c>
      <c r="ID18" s="24">
        <v>32386.2</v>
      </c>
      <c r="IE18" s="24">
        <v>32386.2</v>
      </c>
      <c r="IF18" s="24">
        <v>27311.599999999999</v>
      </c>
      <c r="IG18" s="24">
        <f t="shared" si="78"/>
        <v>84.330980479339956</v>
      </c>
      <c r="IH18" s="24">
        <v>0</v>
      </c>
      <c r="II18" s="24">
        <v>0</v>
      </c>
      <c r="IJ18" s="30">
        <v>0</v>
      </c>
      <c r="IK18" s="17">
        <v>0</v>
      </c>
      <c r="IL18" s="25" t="s">
        <v>55</v>
      </c>
      <c r="IM18" s="15">
        <f t="shared" si="65"/>
        <v>750535.40000000014</v>
      </c>
      <c r="IN18" s="15">
        <f t="shared" si="66"/>
        <v>752506.00000000012</v>
      </c>
      <c r="IO18" s="15">
        <f t="shared" si="67"/>
        <v>776172.4</v>
      </c>
      <c r="IP18" s="15">
        <f t="shared" si="68"/>
        <v>773225.09999999974</v>
      </c>
      <c r="IQ18" s="13">
        <f t="shared" si="69"/>
        <v>99.620277659963136</v>
      </c>
      <c r="IR18" s="17">
        <v>5900.1</v>
      </c>
      <c r="IS18" s="17">
        <v>5900.1</v>
      </c>
      <c r="IT18" s="26">
        <v>5900.1</v>
      </c>
      <c r="IU18" s="26">
        <v>5900.1</v>
      </c>
      <c r="IV18" s="17">
        <f t="shared" si="4"/>
        <v>100</v>
      </c>
      <c r="IW18" s="17">
        <v>114.1</v>
      </c>
      <c r="IX18" s="17">
        <v>114.1</v>
      </c>
      <c r="IY18" s="26">
        <v>114.1</v>
      </c>
      <c r="IZ18" s="17">
        <v>19</v>
      </c>
      <c r="JA18" s="17">
        <f>IZ18/IY18%</f>
        <v>16.652059596844872</v>
      </c>
      <c r="JB18" s="17">
        <v>4</v>
      </c>
      <c r="JC18" s="17">
        <v>4</v>
      </c>
      <c r="JD18" s="26">
        <v>4</v>
      </c>
      <c r="JE18" s="17">
        <v>4</v>
      </c>
      <c r="JF18" s="17">
        <f t="shared" si="6"/>
        <v>100</v>
      </c>
      <c r="JG18" s="17">
        <v>321836.79999999999</v>
      </c>
      <c r="JH18" s="17">
        <v>286790.40000000002</v>
      </c>
      <c r="JI18" s="26">
        <v>306648.09999999998</v>
      </c>
      <c r="JJ18" s="17">
        <v>306648.09999999998</v>
      </c>
      <c r="JK18" s="17">
        <f t="shared" si="35"/>
        <v>100</v>
      </c>
      <c r="JL18" s="17">
        <v>335204.8</v>
      </c>
      <c r="JM18" s="17">
        <v>378466.5</v>
      </c>
      <c r="JN18" s="24">
        <v>382275.2</v>
      </c>
      <c r="JO18" s="24">
        <v>382275.2</v>
      </c>
      <c r="JP18" s="25">
        <f t="shared" si="36"/>
        <v>100</v>
      </c>
      <c r="JQ18" s="25">
        <v>13589.1</v>
      </c>
      <c r="JR18" s="25">
        <v>6394.4</v>
      </c>
      <c r="JS18" s="26">
        <v>6394.4</v>
      </c>
      <c r="JT18" s="24">
        <v>5657.2</v>
      </c>
      <c r="JU18" s="24">
        <f t="shared" si="37"/>
        <v>88.471162266983612</v>
      </c>
      <c r="JV18" s="24">
        <v>1251.3</v>
      </c>
      <c r="JW18" s="24">
        <v>929.3</v>
      </c>
      <c r="JX18" s="26">
        <v>929.3</v>
      </c>
      <c r="JY18" s="17">
        <v>829.2</v>
      </c>
      <c r="JZ18" s="17">
        <f t="shared" si="7"/>
        <v>89.228451522651469</v>
      </c>
      <c r="KA18" s="17">
        <v>1503.2</v>
      </c>
      <c r="KB18" s="17">
        <v>1503.2</v>
      </c>
      <c r="KC18" s="26">
        <v>1503.2</v>
      </c>
      <c r="KD18" s="17">
        <v>0</v>
      </c>
      <c r="KE18" s="17">
        <f>KD18/KC18%</f>
        <v>0</v>
      </c>
      <c r="KF18" s="17">
        <v>0</v>
      </c>
      <c r="KG18" s="17">
        <v>0</v>
      </c>
      <c r="KH18" s="26">
        <v>0</v>
      </c>
      <c r="KI18" s="17">
        <v>0</v>
      </c>
      <c r="KJ18" s="17" t="s">
        <v>55</v>
      </c>
      <c r="KK18" s="17">
        <v>10582.4</v>
      </c>
      <c r="KL18" s="17">
        <v>10582.4</v>
      </c>
      <c r="KM18" s="26">
        <v>10582.4</v>
      </c>
      <c r="KN18" s="17">
        <v>10347.4</v>
      </c>
      <c r="KO18" s="17">
        <f t="shared" si="8"/>
        <v>97.77933172059268</v>
      </c>
      <c r="KP18" s="17">
        <v>175</v>
      </c>
      <c r="KQ18" s="17">
        <v>175</v>
      </c>
      <c r="KR18" s="26">
        <v>175</v>
      </c>
      <c r="KS18" s="17">
        <v>175</v>
      </c>
      <c r="KT18" s="17">
        <f t="shared" si="9"/>
        <v>100</v>
      </c>
      <c r="KU18" s="17">
        <v>25.2</v>
      </c>
      <c r="KV18" s="17">
        <v>25.2</v>
      </c>
      <c r="KW18" s="26">
        <v>25.2</v>
      </c>
      <c r="KX18" s="17">
        <v>25.2</v>
      </c>
      <c r="KY18" s="17">
        <f t="shared" si="10"/>
        <v>100</v>
      </c>
      <c r="KZ18" s="17">
        <v>159.1</v>
      </c>
      <c r="LA18" s="17">
        <v>82.3</v>
      </c>
      <c r="LB18" s="26">
        <v>82.3</v>
      </c>
      <c r="LC18" s="17">
        <v>82.3</v>
      </c>
      <c r="LD18" s="17">
        <f t="shared" si="70"/>
        <v>100</v>
      </c>
      <c r="LE18" s="17">
        <v>0</v>
      </c>
      <c r="LF18" s="17">
        <v>0</v>
      </c>
      <c r="LG18" s="26">
        <v>0</v>
      </c>
      <c r="LH18" s="17">
        <v>0</v>
      </c>
      <c r="LI18" s="17" t="s">
        <v>55</v>
      </c>
      <c r="LJ18" s="17">
        <v>677.4</v>
      </c>
      <c r="LK18" s="17">
        <v>834.1</v>
      </c>
      <c r="LL18" s="26">
        <v>834.1</v>
      </c>
      <c r="LM18" s="17">
        <v>760.7</v>
      </c>
      <c r="LN18" s="17">
        <f t="shared" si="11"/>
        <v>91.200095911761167</v>
      </c>
      <c r="LO18" s="17">
        <v>464</v>
      </c>
      <c r="LP18" s="17">
        <v>464</v>
      </c>
      <c r="LQ18" s="26">
        <v>464</v>
      </c>
      <c r="LR18" s="17">
        <v>464</v>
      </c>
      <c r="LS18" s="17">
        <f t="shared" si="12"/>
        <v>100</v>
      </c>
      <c r="LT18" s="17">
        <v>0</v>
      </c>
      <c r="LU18" s="17">
        <v>0</v>
      </c>
      <c r="LV18" s="26">
        <v>0</v>
      </c>
      <c r="LW18" s="17">
        <v>0</v>
      </c>
      <c r="LX18" s="17" t="s">
        <v>55</v>
      </c>
      <c r="LY18" s="17">
        <v>0</v>
      </c>
      <c r="LZ18" s="17">
        <v>0</v>
      </c>
      <c r="MA18" s="31">
        <v>0</v>
      </c>
      <c r="MB18" s="17">
        <v>0</v>
      </c>
      <c r="MC18" s="17" t="s">
        <v>55</v>
      </c>
      <c r="MD18" s="17">
        <v>1127.9000000000001</v>
      </c>
      <c r="ME18" s="17">
        <v>1183.9000000000001</v>
      </c>
      <c r="MF18" s="31">
        <v>1183.9000000000001</v>
      </c>
      <c r="MG18" s="17">
        <v>1183.9000000000001</v>
      </c>
      <c r="MH18" s="17">
        <f t="shared" si="13"/>
        <v>100</v>
      </c>
      <c r="MI18" s="17">
        <v>0</v>
      </c>
      <c r="MJ18" s="17">
        <v>0</v>
      </c>
      <c r="MK18" s="26">
        <v>0</v>
      </c>
      <c r="ML18" s="26">
        <v>0</v>
      </c>
      <c r="MM18" s="17" t="s">
        <v>55</v>
      </c>
      <c r="MN18" s="17">
        <v>591.29999999999995</v>
      </c>
      <c r="MO18" s="17">
        <v>580.70000000000005</v>
      </c>
      <c r="MP18" s="26">
        <v>580.70000000000005</v>
      </c>
      <c r="MQ18" s="17">
        <v>580.6</v>
      </c>
      <c r="MR18" s="17">
        <f t="shared" si="81"/>
        <v>99.982779404167388</v>
      </c>
      <c r="MS18" s="17">
        <v>3925</v>
      </c>
      <c r="MT18" s="17">
        <v>1596.5</v>
      </c>
      <c r="MU18" s="26">
        <v>1596.5</v>
      </c>
      <c r="MV18" s="17">
        <v>1596.5</v>
      </c>
      <c r="MW18" s="17">
        <f t="shared" si="80"/>
        <v>100</v>
      </c>
      <c r="MX18" s="17">
        <v>0</v>
      </c>
      <c r="MY18" s="17">
        <v>0</v>
      </c>
      <c r="MZ18" s="26">
        <v>0</v>
      </c>
      <c r="NA18" s="17">
        <v>0</v>
      </c>
      <c r="NB18" s="17" t="s">
        <v>55</v>
      </c>
      <c r="NC18" s="17">
        <v>906.8</v>
      </c>
      <c r="ND18" s="17">
        <v>0</v>
      </c>
      <c r="NE18" s="17">
        <v>0</v>
      </c>
      <c r="NF18" s="17">
        <v>0</v>
      </c>
      <c r="NG18" s="17" t="s">
        <v>55</v>
      </c>
      <c r="NH18" s="17">
        <v>43875.9</v>
      </c>
      <c r="NI18" s="17">
        <v>48257.9</v>
      </c>
      <c r="NJ18" s="26">
        <v>48257.9</v>
      </c>
      <c r="NK18" s="17">
        <v>48054.7</v>
      </c>
      <c r="NL18" s="17">
        <f t="shared" si="71"/>
        <v>99.578929045814249</v>
      </c>
      <c r="NM18" s="17">
        <v>8622</v>
      </c>
      <c r="NN18" s="17">
        <v>8622</v>
      </c>
      <c r="NO18" s="26">
        <v>8622</v>
      </c>
      <c r="NP18" s="17">
        <v>8622</v>
      </c>
      <c r="NQ18" s="17">
        <f t="shared" si="38"/>
        <v>100</v>
      </c>
      <c r="NR18" s="47">
        <f t="shared" si="39"/>
        <v>18941.599999999999</v>
      </c>
      <c r="NS18" s="47">
        <f t="shared" si="40"/>
        <v>35987.599999999999</v>
      </c>
      <c r="NT18" s="47">
        <f t="shared" si="41"/>
        <v>63641.600000000006</v>
      </c>
      <c r="NU18" s="47">
        <f t="shared" si="42"/>
        <v>63126.8</v>
      </c>
      <c r="NV18" s="52">
        <f t="shared" si="43"/>
        <v>99.191095132743357</v>
      </c>
      <c r="NW18" s="24">
        <v>0</v>
      </c>
      <c r="NX18" s="24">
        <v>15272.5</v>
      </c>
      <c r="NY18" s="24">
        <v>15272.5</v>
      </c>
      <c r="NZ18" s="24">
        <v>14818.2</v>
      </c>
      <c r="OA18" s="24">
        <f t="shared" si="72"/>
        <v>97.025372401375023</v>
      </c>
      <c r="OB18" s="24">
        <v>0</v>
      </c>
      <c r="OC18" s="24">
        <v>0</v>
      </c>
      <c r="OD18" s="24">
        <v>0</v>
      </c>
      <c r="OE18" s="24">
        <v>0</v>
      </c>
      <c r="OF18" s="24" t="s">
        <v>55</v>
      </c>
      <c r="OG18" s="24">
        <v>0</v>
      </c>
      <c r="OH18" s="24">
        <v>0</v>
      </c>
      <c r="OI18" s="24">
        <v>27500</v>
      </c>
      <c r="OJ18" s="24">
        <v>27500</v>
      </c>
      <c r="OK18" s="24">
        <f t="shared" si="73"/>
        <v>100</v>
      </c>
      <c r="OL18" s="24">
        <v>0</v>
      </c>
      <c r="OM18" s="24">
        <v>0</v>
      </c>
      <c r="ON18" s="24">
        <v>0</v>
      </c>
      <c r="OO18" s="24">
        <v>0</v>
      </c>
      <c r="OP18" s="24" t="s">
        <v>55</v>
      </c>
      <c r="OQ18" s="24">
        <v>0</v>
      </c>
      <c r="OR18" s="24">
        <v>0</v>
      </c>
      <c r="OS18" s="24">
        <v>0</v>
      </c>
      <c r="OT18" s="24">
        <v>0</v>
      </c>
      <c r="OU18" s="24" t="s">
        <v>55</v>
      </c>
      <c r="OV18" s="24">
        <v>0</v>
      </c>
      <c r="OW18" s="24">
        <v>2036.3</v>
      </c>
      <c r="OX18" s="24">
        <v>2036.3</v>
      </c>
      <c r="OY18" s="24">
        <v>1975.8</v>
      </c>
      <c r="OZ18" s="24">
        <f t="shared" si="44"/>
        <v>97.028925011049452</v>
      </c>
      <c r="PA18" s="24">
        <v>0</v>
      </c>
      <c r="PB18" s="24">
        <v>0</v>
      </c>
      <c r="PC18" s="24">
        <v>154</v>
      </c>
      <c r="PD18" s="24">
        <v>154</v>
      </c>
      <c r="PE18" s="24">
        <f t="shared" si="45"/>
        <v>100</v>
      </c>
      <c r="PF18" s="24">
        <v>0</v>
      </c>
      <c r="PG18" s="24">
        <v>0</v>
      </c>
      <c r="PH18" s="24">
        <v>0</v>
      </c>
      <c r="PI18" s="24">
        <v>0</v>
      </c>
      <c r="PJ18" s="24" t="s">
        <v>55</v>
      </c>
      <c r="PK18" s="24">
        <v>0</v>
      </c>
      <c r="PL18" s="24">
        <v>0</v>
      </c>
      <c r="PM18" s="32">
        <v>0</v>
      </c>
      <c r="PN18" s="17">
        <v>0</v>
      </c>
      <c r="PO18" s="17" t="s">
        <v>55</v>
      </c>
      <c r="PP18" s="17">
        <v>0</v>
      </c>
      <c r="PQ18" s="17">
        <v>0</v>
      </c>
      <c r="PR18" s="30">
        <v>0</v>
      </c>
      <c r="PS18" s="30">
        <v>0</v>
      </c>
      <c r="PT18" s="30" t="s">
        <v>55</v>
      </c>
      <c r="PU18" s="30">
        <v>18941.599999999999</v>
      </c>
      <c r="PV18" s="30">
        <v>18586.8</v>
      </c>
      <c r="PW18" s="17">
        <v>18586.8</v>
      </c>
      <c r="PX18" s="17">
        <v>18586.8</v>
      </c>
      <c r="PY18" s="18">
        <f t="shared" si="46"/>
        <v>100</v>
      </c>
      <c r="PZ18" s="18">
        <v>0</v>
      </c>
      <c r="QA18" s="18">
        <v>0</v>
      </c>
      <c r="QB18" s="17">
        <v>0</v>
      </c>
      <c r="QC18" s="17">
        <v>0</v>
      </c>
      <c r="QD18" s="17" t="s">
        <v>55</v>
      </c>
      <c r="QE18" s="17">
        <v>0</v>
      </c>
      <c r="QF18" s="17">
        <v>0</v>
      </c>
      <c r="QG18" s="17">
        <v>0</v>
      </c>
      <c r="QH18" s="17">
        <v>0</v>
      </c>
      <c r="QI18" s="18" t="s">
        <v>55</v>
      </c>
      <c r="QJ18" s="18">
        <v>0</v>
      </c>
      <c r="QK18" s="18">
        <v>0</v>
      </c>
      <c r="QL18" s="17">
        <v>0</v>
      </c>
      <c r="QM18" s="17">
        <v>0</v>
      </c>
      <c r="QN18" s="18" t="s">
        <v>55</v>
      </c>
      <c r="QO18" s="18">
        <v>0</v>
      </c>
      <c r="QP18" s="18">
        <v>0</v>
      </c>
      <c r="QQ18" s="17">
        <v>0</v>
      </c>
      <c r="QR18" s="17">
        <v>0</v>
      </c>
      <c r="QS18" s="18" t="s">
        <v>55</v>
      </c>
      <c r="QT18" s="18">
        <v>0</v>
      </c>
      <c r="QU18" s="18">
        <v>0</v>
      </c>
      <c r="QV18" s="17">
        <v>0</v>
      </c>
      <c r="QW18" s="17">
        <v>0</v>
      </c>
      <c r="QX18" s="17" t="s">
        <v>55</v>
      </c>
      <c r="QY18" s="18">
        <v>0</v>
      </c>
      <c r="QZ18" s="17">
        <v>0</v>
      </c>
      <c r="RA18" s="17">
        <v>0</v>
      </c>
      <c r="RB18" s="17">
        <v>0</v>
      </c>
      <c r="RC18" s="18" t="s">
        <v>55</v>
      </c>
      <c r="RD18" s="18">
        <v>0</v>
      </c>
      <c r="RE18" s="18">
        <v>0</v>
      </c>
      <c r="RF18" s="17">
        <v>0</v>
      </c>
      <c r="RG18" s="17">
        <v>0</v>
      </c>
      <c r="RH18" s="18" t="s">
        <v>55</v>
      </c>
      <c r="RI18" s="18">
        <v>0</v>
      </c>
      <c r="RJ18" s="18">
        <v>0</v>
      </c>
      <c r="RK18" s="17">
        <v>0</v>
      </c>
      <c r="RL18" s="17">
        <v>0</v>
      </c>
      <c r="RM18" s="18" t="s">
        <v>55</v>
      </c>
      <c r="RN18" s="18">
        <v>0</v>
      </c>
      <c r="RO18" s="18">
        <v>0</v>
      </c>
      <c r="RP18" s="17">
        <v>0</v>
      </c>
      <c r="RQ18" s="17">
        <v>0</v>
      </c>
      <c r="RR18" s="17" t="s">
        <v>55</v>
      </c>
      <c r="RS18" s="17">
        <v>0</v>
      </c>
      <c r="RT18" s="17">
        <v>0</v>
      </c>
      <c r="RU18" s="17">
        <v>0</v>
      </c>
      <c r="RV18" s="17">
        <v>0</v>
      </c>
      <c r="RW18" s="18" t="s">
        <v>55</v>
      </c>
      <c r="RX18" s="18">
        <v>0</v>
      </c>
      <c r="RY18" s="18">
        <v>0</v>
      </c>
      <c r="RZ18" s="17">
        <v>0</v>
      </c>
      <c r="SA18" s="17">
        <v>0</v>
      </c>
      <c r="SB18" s="18" t="s">
        <v>55</v>
      </c>
      <c r="SC18" s="18">
        <v>0</v>
      </c>
      <c r="SD18" s="18">
        <v>0</v>
      </c>
      <c r="SE18" s="18">
        <v>0</v>
      </c>
      <c r="SF18" s="18">
        <v>0</v>
      </c>
      <c r="SG18" s="18" t="s">
        <v>55</v>
      </c>
      <c r="SH18" s="18">
        <v>0</v>
      </c>
      <c r="SI18" s="18">
        <v>0</v>
      </c>
      <c r="SJ18" s="18">
        <v>0</v>
      </c>
      <c r="SK18" s="18">
        <v>0</v>
      </c>
      <c r="SL18" s="18" t="s">
        <v>55</v>
      </c>
      <c r="SM18" s="18">
        <v>0</v>
      </c>
      <c r="SN18" s="18">
        <v>0</v>
      </c>
      <c r="SO18" s="18">
        <v>0</v>
      </c>
      <c r="SP18" s="18">
        <v>0</v>
      </c>
      <c r="SQ18" s="18" t="s">
        <v>55</v>
      </c>
      <c r="SR18" s="18">
        <v>0</v>
      </c>
      <c r="SS18" s="18">
        <v>0</v>
      </c>
      <c r="ST18" s="18">
        <v>0</v>
      </c>
      <c r="SU18" s="18">
        <v>0</v>
      </c>
      <c r="SV18" s="18" t="s">
        <v>55</v>
      </c>
      <c r="SW18" s="18">
        <v>0</v>
      </c>
      <c r="SX18" s="18">
        <v>0</v>
      </c>
      <c r="SY18" s="18">
        <v>0</v>
      </c>
      <c r="SZ18" s="18">
        <v>0</v>
      </c>
      <c r="TA18" s="18" t="s">
        <v>55</v>
      </c>
      <c r="TB18" s="18">
        <v>0</v>
      </c>
      <c r="TC18" s="18">
        <v>0</v>
      </c>
      <c r="TD18" s="17">
        <v>0</v>
      </c>
      <c r="TE18" s="17">
        <v>0</v>
      </c>
      <c r="TF18" s="18" t="s">
        <v>55</v>
      </c>
      <c r="TG18" s="18">
        <v>0</v>
      </c>
      <c r="TH18" s="18">
        <v>92</v>
      </c>
      <c r="TI18" s="17">
        <v>92</v>
      </c>
      <c r="TJ18" s="17">
        <v>92</v>
      </c>
      <c r="TK18" s="18">
        <f t="shared" si="77"/>
        <v>100</v>
      </c>
      <c r="TL18" s="18">
        <v>0</v>
      </c>
      <c r="TM18" s="18">
        <v>0</v>
      </c>
      <c r="TN18" s="17">
        <v>0</v>
      </c>
      <c r="TO18" s="17">
        <v>0</v>
      </c>
      <c r="TP18" s="18" t="s">
        <v>55</v>
      </c>
      <c r="TQ18" s="18">
        <v>0</v>
      </c>
      <c r="TR18" s="18">
        <v>0</v>
      </c>
      <c r="TS18" s="18">
        <v>0</v>
      </c>
      <c r="TT18" s="18">
        <v>0</v>
      </c>
      <c r="TU18" s="18" t="s">
        <v>55</v>
      </c>
      <c r="TV18" s="44">
        <f t="shared" si="48"/>
        <v>988053.80000000016</v>
      </c>
      <c r="TW18" s="44">
        <f t="shared" si="49"/>
        <v>1177752.5000000002</v>
      </c>
      <c r="TX18" s="44">
        <f t="shared" si="50"/>
        <v>1235685.7000000002</v>
      </c>
      <c r="TY18" s="44">
        <f t="shared" si="51"/>
        <v>1223174.4999999998</v>
      </c>
      <c r="TZ18" s="45">
        <f t="shared" si="22"/>
        <v>98.987509526087379</v>
      </c>
      <c r="UA18" s="7"/>
      <c r="UB18" s="7"/>
      <c r="UD18" s="9"/>
    </row>
    <row r="19" spans="1:550" ht="15" customHeight="1" x14ac:dyDescent="0.2">
      <c r="A19" s="20" t="s">
        <v>20</v>
      </c>
      <c r="B19" s="47">
        <f t="shared" si="23"/>
        <v>134113</v>
      </c>
      <c r="C19" s="47">
        <f t="shared" si="23"/>
        <v>148345.29999999999</v>
      </c>
      <c r="D19" s="44">
        <f t="shared" si="52"/>
        <v>149215.29999999999</v>
      </c>
      <c r="E19" s="44">
        <f t="shared" si="53"/>
        <v>149215.29999999999</v>
      </c>
      <c r="F19" s="45">
        <f t="shared" si="54"/>
        <v>100</v>
      </c>
      <c r="G19" s="17">
        <v>134113</v>
      </c>
      <c r="H19" s="17">
        <v>134113</v>
      </c>
      <c r="I19" s="30">
        <v>134113</v>
      </c>
      <c r="J19" s="17">
        <v>134113</v>
      </c>
      <c r="K19" s="17">
        <f t="shared" si="55"/>
        <v>99.999999999999986</v>
      </c>
      <c r="L19" s="17">
        <v>0</v>
      </c>
      <c r="M19" s="17">
        <v>14232.3</v>
      </c>
      <c r="N19" s="30">
        <v>14232.3</v>
      </c>
      <c r="O19" s="17">
        <v>14232.3</v>
      </c>
      <c r="P19" s="17">
        <f t="shared" si="56"/>
        <v>100</v>
      </c>
      <c r="Q19" s="17">
        <v>0</v>
      </c>
      <c r="R19" s="17">
        <v>0</v>
      </c>
      <c r="S19" s="17">
        <v>0</v>
      </c>
      <c r="T19" s="17">
        <v>0</v>
      </c>
      <c r="U19" s="17" t="s">
        <v>55</v>
      </c>
      <c r="V19" s="17">
        <v>0</v>
      </c>
      <c r="W19" s="17">
        <v>0</v>
      </c>
      <c r="X19" s="17">
        <v>0</v>
      </c>
      <c r="Y19" s="17">
        <v>0</v>
      </c>
      <c r="Z19" s="18" t="s">
        <v>55</v>
      </c>
      <c r="AA19" s="18">
        <v>0</v>
      </c>
      <c r="AB19" s="18">
        <v>0</v>
      </c>
      <c r="AC19" s="17">
        <v>870</v>
      </c>
      <c r="AD19" s="17">
        <v>870</v>
      </c>
      <c r="AE19" s="18">
        <f t="shared" si="25"/>
        <v>100</v>
      </c>
      <c r="AF19" s="44">
        <f t="shared" si="57"/>
        <v>30184.799999999999</v>
      </c>
      <c r="AG19" s="44">
        <f t="shared" si="58"/>
        <v>115483.20000000001</v>
      </c>
      <c r="AH19" s="44">
        <f t="shared" si="59"/>
        <v>116250.30000000002</v>
      </c>
      <c r="AI19" s="44">
        <f t="shared" si="60"/>
        <v>112781</v>
      </c>
      <c r="AJ19" s="45">
        <f t="shared" si="27"/>
        <v>97.015663615491732</v>
      </c>
      <c r="AK19" s="17">
        <v>0</v>
      </c>
      <c r="AL19" s="17">
        <v>15946.1</v>
      </c>
      <c r="AM19" s="17">
        <v>15946</v>
      </c>
      <c r="AN19" s="17">
        <v>15876.9</v>
      </c>
      <c r="AO19" s="17">
        <f t="shared" si="61"/>
        <v>99.566662485889864</v>
      </c>
      <c r="AP19" s="17">
        <v>0</v>
      </c>
      <c r="AQ19" s="17">
        <v>0</v>
      </c>
      <c r="AR19" s="30">
        <v>0</v>
      </c>
      <c r="AS19" s="17">
        <v>0</v>
      </c>
      <c r="AT19" s="17" t="s">
        <v>55</v>
      </c>
      <c r="AU19" s="17">
        <v>0</v>
      </c>
      <c r="AV19" s="17">
        <v>0</v>
      </c>
      <c r="AW19" s="17">
        <v>0</v>
      </c>
      <c r="AX19" s="17">
        <v>0</v>
      </c>
      <c r="AY19" s="17" t="s">
        <v>55</v>
      </c>
      <c r="AZ19" s="17">
        <v>8660.4</v>
      </c>
      <c r="BA19" s="17">
        <v>21373.4</v>
      </c>
      <c r="BB19" s="30">
        <v>21373.4</v>
      </c>
      <c r="BC19" s="17">
        <v>21373.4</v>
      </c>
      <c r="BD19" s="17">
        <f t="shared" si="1"/>
        <v>100</v>
      </c>
      <c r="BE19" s="17">
        <v>0</v>
      </c>
      <c r="BF19" s="17">
        <v>0</v>
      </c>
      <c r="BG19" s="30">
        <v>0</v>
      </c>
      <c r="BH19" s="17">
        <v>0</v>
      </c>
      <c r="BI19" s="17" t="s">
        <v>55</v>
      </c>
      <c r="BJ19" s="17">
        <v>0</v>
      </c>
      <c r="BK19" s="17">
        <v>0</v>
      </c>
      <c r="BL19" s="30">
        <v>0</v>
      </c>
      <c r="BM19" s="30">
        <v>0</v>
      </c>
      <c r="BN19" s="17" t="s">
        <v>55</v>
      </c>
      <c r="BO19" s="17">
        <v>0</v>
      </c>
      <c r="BP19" s="17">
        <v>0</v>
      </c>
      <c r="BQ19" s="30">
        <v>0</v>
      </c>
      <c r="BR19" s="30">
        <v>0</v>
      </c>
      <c r="BS19" s="17" t="s">
        <v>55</v>
      </c>
      <c r="BT19" s="17">
        <v>6322.7</v>
      </c>
      <c r="BU19" s="17">
        <v>13660.4</v>
      </c>
      <c r="BV19" s="30">
        <v>12076.9</v>
      </c>
      <c r="BW19" s="30">
        <v>11772.5</v>
      </c>
      <c r="BX19" s="17">
        <f t="shared" si="62"/>
        <v>97.479485629590386</v>
      </c>
      <c r="BY19" s="17">
        <v>0</v>
      </c>
      <c r="BZ19" s="17">
        <v>0</v>
      </c>
      <c r="CA19" s="17">
        <v>0</v>
      </c>
      <c r="CB19" s="17">
        <v>0</v>
      </c>
      <c r="CC19" s="17" t="s">
        <v>55</v>
      </c>
      <c r="CD19" s="17">
        <v>0</v>
      </c>
      <c r="CE19" s="17">
        <v>0</v>
      </c>
      <c r="CF19" s="17">
        <v>0</v>
      </c>
      <c r="CG19" s="17">
        <v>0</v>
      </c>
      <c r="CH19" s="17" t="s">
        <v>55</v>
      </c>
      <c r="CI19" s="17">
        <v>1002.1</v>
      </c>
      <c r="CJ19" s="17">
        <v>1002.1</v>
      </c>
      <c r="CK19" s="17">
        <v>1002.1</v>
      </c>
      <c r="CL19" s="17">
        <v>1002.1</v>
      </c>
      <c r="CM19" s="17">
        <f t="shared" si="75"/>
        <v>100</v>
      </c>
      <c r="CN19" s="17">
        <v>0</v>
      </c>
      <c r="CO19" s="17">
        <v>5788.3</v>
      </c>
      <c r="CP19" s="30">
        <v>5788.3</v>
      </c>
      <c r="CQ19" s="17">
        <v>5222.6000000000004</v>
      </c>
      <c r="CR19" s="17">
        <f t="shared" si="28"/>
        <v>90.226836895116008</v>
      </c>
      <c r="CS19" s="17">
        <v>0</v>
      </c>
      <c r="CT19" s="17">
        <v>0</v>
      </c>
      <c r="CU19" s="17">
        <v>0</v>
      </c>
      <c r="CV19" s="17">
        <v>0</v>
      </c>
      <c r="CW19" s="17" t="s">
        <v>55</v>
      </c>
      <c r="CX19" s="17">
        <v>0</v>
      </c>
      <c r="CY19" s="17">
        <v>0</v>
      </c>
      <c r="CZ19" s="30">
        <v>0</v>
      </c>
      <c r="DA19" s="30">
        <v>0</v>
      </c>
      <c r="DB19" s="17" t="s">
        <v>55</v>
      </c>
      <c r="DC19" s="17">
        <v>55.9</v>
      </c>
      <c r="DD19" s="17">
        <v>55.9</v>
      </c>
      <c r="DE19" s="30">
        <v>55.9</v>
      </c>
      <c r="DF19" s="17">
        <v>55.9</v>
      </c>
      <c r="DG19" s="17">
        <f t="shared" si="29"/>
        <v>100</v>
      </c>
      <c r="DH19" s="17">
        <v>0</v>
      </c>
      <c r="DI19" s="17">
        <v>0</v>
      </c>
      <c r="DJ19" s="30">
        <v>0</v>
      </c>
      <c r="DK19" s="17">
        <v>0</v>
      </c>
      <c r="DL19" s="17" t="s">
        <v>55</v>
      </c>
      <c r="DM19" s="17">
        <v>0</v>
      </c>
      <c r="DN19" s="17">
        <v>0</v>
      </c>
      <c r="DO19" s="30">
        <v>0</v>
      </c>
      <c r="DP19" s="30">
        <v>0</v>
      </c>
      <c r="DQ19" s="17" t="s">
        <v>55</v>
      </c>
      <c r="DR19" s="17">
        <v>0</v>
      </c>
      <c r="DS19" s="17">
        <v>0</v>
      </c>
      <c r="DT19" s="30">
        <v>0</v>
      </c>
      <c r="DU19" s="17">
        <v>0</v>
      </c>
      <c r="DV19" s="17" t="s">
        <v>55</v>
      </c>
      <c r="DW19" s="17">
        <v>0</v>
      </c>
      <c r="DX19" s="17">
        <v>0</v>
      </c>
      <c r="DY19" s="30">
        <v>0</v>
      </c>
      <c r="DZ19" s="30">
        <v>0</v>
      </c>
      <c r="EA19" s="17" t="s">
        <v>55</v>
      </c>
      <c r="EB19" s="17">
        <v>0</v>
      </c>
      <c r="EC19" s="17">
        <v>0</v>
      </c>
      <c r="ED19" s="30">
        <v>0</v>
      </c>
      <c r="EE19" s="30">
        <v>0</v>
      </c>
      <c r="EF19" s="17" t="s">
        <v>55</v>
      </c>
      <c r="EG19" s="17">
        <v>0</v>
      </c>
      <c r="EH19" s="17">
        <v>0</v>
      </c>
      <c r="EI19" s="30">
        <v>0</v>
      </c>
      <c r="EJ19" s="17">
        <v>0</v>
      </c>
      <c r="EK19" s="17" t="s">
        <v>55</v>
      </c>
      <c r="EL19" s="17">
        <v>0</v>
      </c>
      <c r="EM19" s="17">
        <v>1020</v>
      </c>
      <c r="EN19" s="17">
        <v>1020</v>
      </c>
      <c r="EO19" s="17">
        <v>1020</v>
      </c>
      <c r="EP19" s="17">
        <f t="shared" si="76"/>
        <v>100</v>
      </c>
      <c r="EQ19" s="17">
        <v>0</v>
      </c>
      <c r="ER19" s="17">
        <v>0</v>
      </c>
      <c r="ES19" s="17">
        <v>0</v>
      </c>
      <c r="ET19" s="17">
        <v>0</v>
      </c>
      <c r="EU19" s="17" t="s">
        <v>55</v>
      </c>
      <c r="EV19" s="17">
        <v>0</v>
      </c>
      <c r="EW19" s="17">
        <v>1774.4</v>
      </c>
      <c r="EX19" s="30">
        <v>1774.3</v>
      </c>
      <c r="EY19" s="30">
        <v>1774.3</v>
      </c>
      <c r="EZ19" s="24">
        <f t="shared" si="63"/>
        <v>100</v>
      </c>
      <c r="FA19" s="24">
        <v>0</v>
      </c>
      <c r="FB19" s="24">
        <v>0</v>
      </c>
      <c r="FC19" s="30">
        <v>0</v>
      </c>
      <c r="FD19" s="30">
        <v>0</v>
      </c>
      <c r="FE19" s="24" t="s">
        <v>55</v>
      </c>
      <c r="FF19" s="24">
        <v>0</v>
      </c>
      <c r="FG19" s="24">
        <v>2500</v>
      </c>
      <c r="FH19" s="24">
        <v>2500</v>
      </c>
      <c r="FI19" s="24">
        <v>0</v>
      </c>
      <c r="FJ19" s="24">
        <f t="shared" si="64"/>
        <v>0</v>
      </c>
      <c r="FK19" s="24">
        <v>0</v>
      </c>
      <c r="FL19" s="24">
        <v>0</v>
      </c>
      <c r="FM19" s="30">
        <v>0</v>
      </c>
      <c r="FN19" s="30">
        <v>0</v>
      </c>
      <c r="FO19" s="24" t="s">
        <v>55</v>
      </c>
      <c r="FP19" s="24">
        <v>190.7</v>
      </c>
      <c r="FQ19" s="24">
        <v>190.7</v>
      </c>
      <c r="FR19" s="30">
        <v>190.8</v>
      </c>
      <c r="FS19" s="24">
        <v>190.8</v>
      </c>
      <c r="FT19" s="24">
        <f>FS19/FR19%</f>
        <v>100</v>
      </c>
      <c r="FU19" s="24">
        <v>0</v>
      </c>
      <c r="FV19" s="24">
        <v>0</v>
      </c>
      <c r="FW19" s="24">
        <v>0</v>
      </c>
      <c r="FX19" s="24">
        <v>0</v>
      </c>
      <c r="FY19" s="24" t="s">
        <v>55</v>
      </c>
      <c r="FZ19" s="24">
        <v>0</v>
      </c>
      <c r="GA19" s="24">
        <v>3254.1</v>
      </c>
      <c r="GB19" s="24">
        <v>3254.1</v>
      </c>
      <c r="GC19" s="24">
        <v>3254.1</v>
      </c>
      <c r="GD19" s="24">
        <f t="shared" si="31"/>
        <v>100</v>
      </c>
      <c r="GE19" s="24">
        <v>2035.7</v>
      </c>
      <c r="GF19" s="24">
        <v>2035.7</v>
      </c>
      <c r="GG19" s="24">
        <v>2035.7</v>
      </c>
      <c r="GH19" s="24">
        <v>2005.6</v>
      </c>
      <c r="GI19" s="24">
        <f t="shared" si="32"/>
        <v>98.521393132583384</v>
      </c>
      <c r="GJ19" s="24">
        <v>0</v>
      </c>
      <c r="GK19" s="24">
        <v>0</v>
      </c>
      <c r="GL19" s="24">
        <v>0</v>
      </c>
      <c r="GM19" s="24">
        <v>0</v>
      </c>
      <c r="GN19" s="24" t="s">
        <v>55</v>
      </c>
      <c r="GO19" s="24">
        <v>1782</v>
      </c>
      <c r="GP19" s="24">
        <v>0</v>
      </c>
      <c r="GQ19" s="24">
        <v>0</v>
      </c>
      <c r="GR19" s="24">
        <v>0</v>
      </c>
      <c r="GS19" s="25" t="s">
        <v>55</v>
      </c>
      <c r="GT19" s="25">
        <v>0</v>
      </c>
      <c r="GU19" s="25">
        <v>0</v>
      </c>
      <c r="GV19" s="24">
        <v>0</v>
      </c>
      <c r="GW19" s="24">
        <v>0</v>
      </c>
      <c r="GX19" s="24" t="s">
        <v>55</v>
      </c>
      <c r="GY19" s="24">
        <v>9835.2999999999993</v>
      </c>
      <c r="GZ19" s="24">
        <v>46582.1</v>
      </c>
      <c r="HA19" s="24">
        <v>48932.800000000003</v>
      </c>
      <c r="HB19" s="24">
        <v>48932.800000000003</v>
      </c>
      <c r="HC19" s="24">
        <f t="shared" si="33"/>
        <v>100</v>
      </c>
      <c r="HD19" s="24">
        <v>0</v>
      </c>
      <c r="HE19" s="24">
        <v>0</v>
      </c>
      <c r="HF19" s="24">
        <v>0</v>
      </c>
      <c r="HG19" s="24">
        <v>0</v>
      </c>
      <c r="HH19" s="24" t="s">
        <v>55</v>
      </c>
      <c r="HI19" s="24">
        <v>300</v>
      </c>
      <c r="HJ19" s="24">
        <v>300</v>
      </c>
      <c r="HK19" s="24">
        <v>300</v>
      </c>
      <c r="HL19" s="24">
        <v>300</v>
      </c>
      <c r="HM19" s="24">
        <f>(HL19/HK19)*100</f>
        <v>100</v>
      </c>
      <c r="HN19" s="24">
        <v>0</v>
      </c>
      <c r="HO19" s="24">
        <v>0</v>
      </c>
      <c r="HP19" s="30">
        <v>0</v>
      </c>
      <c r="HQ19" s="24">
        <v>0</v>
      </c>
      <c r="HR19" s="24" t="s">
        <v>55</v>
      </c>
      <c r="HS19" s="24">
        <v>0</v>
      </c>
      <c r="HT19" s="24">
        <v>0</v>
      </c>
      <c r="HU19" s="24">
        <v>0</v>
      </c>
      <c r="HV19" s="24">
        <v>0</v>
      </c>
      <c r="HW19" s="24" t="s">
        <v>55</v>
      </c>
      <c r="HX19" s="24">
        <v>0</v>
      </c>
      <c r="HY19" s="24">
        <v>0</v>
      </c>
      <c r="HZ19" s="24">
        <v>0</v>
      </c>
      <c r="IA19" s="24">
        <v>0</v>
      </c>
      <c r="IB19" s="24" t="s">
        <v>55</v>
      </c>
      <c r="IC19" s="24">
        <v>0</v>
      </c>
      <c r="ID19" s="24">
        <v>0</v>
      </c>
      <c r="IE19" s="24">
        <v>0</v>
      </c>
      <c r="IF19" s="24">
        <v>0</v>
      </c>
      <c r="IG19" s="24" t="s">
        <v>55</v>
      </c>
      <c r="IH19" s="24">
        <v>0</v>
      </c>
      <c r="II19" s="24">
        <v>0</v>
      </c>
      <c r="IJ19" s="30">
        <v>0</v>
      </c>
      <c r="IK19" s="17">
        <v>0</v>
      </c>
      <c r="IL19" s="25" t="s">
        <v>55</v>
      </c>
      <c r="IM19" s="15">
        <f t="shared" si="65"/>
        <v>418218.69999999995</v>
      </c>
      <c r="IN19" s="15">
        <f t="shared" si="66"/>
        <v>330324.79999999993</v>
      </c>
      <c r="IO19" s="15">
        <f t="shared" si="67"/>
        <v>336592.39999999997</v>
      </c>
      <c r="IP19" s="15">
        <f t="shared" si="68"/>
        <v>336095.59999999992</v>
      </c>
      <c r="IQ19" s="13">
        <f t="shared" si="69"/>
        <v>99.852403084561615</v>
      </c>
      <c r="IR19" s="17">
        <v>1812.3</v>
      </c>
      <c r="IS19" s="17">
        <v>1812.3</v>
      </c>
      <c r="IT19" s="26">
        <v>1812.3</v>
      </c>
      <c r="IU19" s="26">
        <v>1812.3</v>
      </c>
      <c r="IV19" s="17">
        <f t="shared" si="4"/>
        <v>99.999999999999986</v>
      </c>
      <c r="IW19" s="17">
        <v>114.2</v>
      </c>
      <c r="IX19" s="17">
        <v>0</v>
      </c>
      <c r="IY19" s="26">
        <v>0</v>
      </c>
      <c r="IZ19" s="17">
        <v>0</v>
      </c>
      <c r="JA19" s="17" t="s">
        <v>55</v>
      </c>
      <c r="JB19" s="17">
        <v>0</v>
      </c>
      <c r="JC19" s="17">
        <v>0</v>
      </c>
      <c r="JD19" s="26">
        <v>0</v>
      </c>
      <c r="JE19" s="17">
        <v>0</v>
      </c>
      <c r="JF19" s="17" t="s">
        <v>55</v>
      </c>
      <c r="JG19" s="17">
        <v>102377.4</v>
      </c>
      <c r="JH19" s="17">
        <v>59958.5</v>
      </c>
      <c r="JI19" s="26">
        <v>64125.9</v>
      </c>
      <c r="JJ19" s="17">
        <v>64125.9</v>
      </c>
      <c r="JK19" s="17">
        <f t="shared" si="35"/>
        <v>100</v>
      </c>
      <c r="JL19" s="17">
        <v>275142.3</v>
      </c>
      <c r="JM19" s="17">
        <v>241951.3</v>
      </c>
      <c r="JN19" s="24">
        <v>244051.5</v>
      </c>
      <c r="JO19" s="24">
        <v>244051.5</v>
      </c>
      <c r="JP19" s="25">
        <f t="shared" si="36"/>
        <v>100</v>
      </c>
      <c r="JQ19" s="25">
        <v>13910.4</v>
      </c>
      <c r="JR19" s="25">
        <v>8626.2999999999993</v>
      </c>
      <c r="JS19" s="26">
        <v>8626.2999999999993</v>
      </c>
      <c r="JT19" s="24">
        <v>8516.1</v>
      </c>
      <c r="JU19" s="24">
        <f t="shared" si="37"/>
        <v>98.722511389587666</v>
      </c>
      <c r="JV19" s="24">
        <v>4168.3999999999996</v>
      </c>
      <c r="JW19" s="24">
        <v>591.4</v>
      </c>
      <c r="JX19" s="26">
        <v>591.4</v>
      </c>
      <c r="JY19" s="17">
        <v>535.1</v>
      </c>
      <c r="JZ19" s="17">
        <f t="shared" si="7"/>
        <v>90.480216435576608</v>
      </c>
      <c r="KA19" s="17">
        <v>388.1</v>
      </c>
      <c r="KB19" s="17">
        <v>0</v>
      </c>
      <c r="KC19" s="26">
        <v>0</v>
      </c>
      <c r="KD19" s="17">
        <v>0</v>
      </c>
      <c r="KE19" s="17" t="s">
        <v>55</v>
      </c>
      <c r="KF19" s="17">
        <v>104.9</v>
      </c>
      <c r="KG19" s="17">
        <v>104.9</v>
      </c>
      <c r="KH19" s="26">
        <v>104.9</v>
      </c>
      <c r="KI19" s="17">
        <v>104.8</v>
      </c>
      <c r="KJ19" s="17">
        <f>KI19/KH19%</f>
        <v>99.904671115347938</v>
      </c>
      <c r="KK19" s="17">
        <v>0</v>
      </c>
      <c r="KL19" s="17">
        <v>0</v>
      </c>
      <c r="KM19" s="26">
        <v>0</v>
      </c>
      <c r="KN19" s="17">
        <v>0</v>
      </c>
      <c r="KO19" s="17" t="s">
        <v>55</v>
      </c>
      <c r="KP19" s="17">
        <v>262.5</v>
      </c>
      <c r="KQ19" s="17">
        <v>262.5</v>
      </c>
      <c r="KR19" s="26">
        <v>262.5</v>
      </c>
      <c r="KS19" s="17">
        <v>262.5</v>
      </c>
      <c r="KT19" s="17">
        <f t="shared" si="9"/>
        <v>100</v>
      </c>
      <c r="KU19" s="17">
        <v>1.8</v>
      </c>
      <c r="KV19" s="17">
        <v>1.8</v>
      </c>
      <c r="KW19" s="26">
        <v>1.8</v>
      </c>
      <c r="KX19" s="17">
        <v>1.8</v>
      </c>
      <c r="KY19" s="17">
        <f t="shared" si="10"/>
        <v>99.999999999999986</v>
      </c>
      <c r="KZ19" s="17">
        <v>159.1</v>
      </c>
      <c r="LA19" s="17">
        <v>106.6</v>
      </c>
      <c r="LB19" s="26">
        <v>106.6</v>
      </c>
      <c r="LC19" s="17">
        <v>106.6</v>
      </c>
      <c r="LD19" s="17">
        <f t="shared" si="70"/>
        <v>100.00000000000001</v>
      </c>
      <c r="LE19" s="17">
        <v>0</v>
      </c>
      <c r="LF19" s="17">
        <v>0</v>
      </c>
      <c r="LG19" s="26">
        <v>0</v>
      </c>
      <c r="LH19" s="17">
        <v>0</v>
      </c>
      <c r="LI19" s="17" t="s">
        <v>55</v>
      </c>
      <c r="LJ19" s="17">
        <v>617.1</v>
      </c>
      <c r="LK19" s="17">
        <v>617.1</v>
      </c>
      <c r="LL19" s="26">
        <v>617.1</v>
      </c>
      <c r="LM19" s="17">
        <v>487.2</v>
      </c>
      <c r="LN19" s="17">
        <f t="shared" si="11"/>
        <v>78.949927078269326</v>
      </c>
      <c r="LO19" s="17">
        <v>419.8</v>
      </c>
      <c r="LP19" s="17">
        <v>419.8</v>
      </c>
      <c r="LQ19" s="26">
        <v>419.8</v>
      </c>
      <c r="LR19" s="17">
        <v>419.8</v>
      </c>
      <c r="LS19" s="17">
        <f t="shared" si="12"/>
        <v>100</v>
      </c>
      <c r="LT19" s="17">
        <v>0</v>
      </c>
      <c r="LU19" s="17">
        <v>0</v>
      </c>
      <c r="LV19" s="26">
        <v>0</v>
      </c>
      <c r="LW19" s="17">
        <v>0</v>
      </c>
      <c r="LX19" s="17" t="s">
        <v>55</v>
      </c>
      <c r="LY19" s="17">
        <v>0</v>
      </c>
      <c r="LZ19" s="17">
        <v>0</v>
      </c>
      <c r="MA19" s="31">
        <v>0</v>
      </c>
      <c r="MB19" s="17">
        <v>0</v>
      </c>
      <c r="MC19" s="17" t="s">
        <v>55</v>
      </c>
      <c r="MD19" s="17">
        <v>2008.7</v>
      </c>
      <c r="ME19" s="17">
        <v>2108.9</v>
      </c>
      <c r="MF19" s="31">
        <v>2108.9</v>
      </c>
      <c r="MG19" s="17">
        <v>2108.9</v>
      </c>
      <c r="MH19" s="17">
        <f t="shared" si="13"/>
        <v>100</v>
      </c>
      <c r="MI19" s="17">
        <v>0</v>
      </c>
      <c r="MJ19" s="17">
        <v>0</v>
      </c>
      <c r="MK19" s="26">
        <v>0</v>
      </c>
      <c r="ML19" s="26">
        <v>0</v>
      </c>
      <c r="MM19" s="17" t="s">
        <v>55</v>
      </c>
      <c r="MN19" s="17">
        <v>116.7</v>
      </c>
      <c r="MO19" s="17">
        <v>185.6</v>
      </c>
      <c r="MP19" s="26">
        <v>185.6</v>
      </c>
      <c r="MQ19" s="17">
        <v>185.6</v>
      </c>
      <c r="MR19" s="17">
        <f t="shared" si="81"/>
        <v>100</v>
      </c>
      <c r="MS19" s="17">
        <v>2254</v>
      </c>
      <c r="MT19" s="17">
        <v>710.1</v>
      </c>
      <c r="MU19" s="26">
        <v>710.1</v>
      </c>
      <c r="MV19" s="17">
        <v>648</v>
      </c>
      <c r="MW19" s="17">
        <f t="shared" si="80"/>
        <v>91.254752851711032</v>
      </c>
      <c r="MX19" s="17">
        <v>0</v>
      </c>
      <c r="MY19" s="17">
        <v>0</v>
      </c>
      <c r="MZ19" s="26">
        <v>0</v>
      </c>
      <c r="NA19" s="17">
        <v>0</v>
      </c>
      <c r="NB19" s="17" t="s">
        <v>55</v>
      </c>
      <c r="NC19" s="17">
        <v>289.39999999999998</v>
      </c>
      <c r="ND19" s="17">
        <v>0</v>
      </c>
      <c r="NE19" s="17">
        <v>0</v>
      </c>
      <c r="NF19" s="17">
        <v>0</v>
      </c>
      <c r="NG19" s="17" t="s">
        <v>55</v>
      </c>
      <c r="NH19" s="17">
        <v>11456.6</v>
      </c>
      <c r="NI19" s="17">
        <v>10252.700000000001</v>
      </c>
      <c r="NJ19" s="26">
        <v>10252.700000000001</v>
      </c>
      <c r="NK19" s="17">
        <v>10114.5</v>
      </c>
      <c r="NL19" s="17">
        <f t="shared" si="71"/>
        <v>98.652062383567255</v>
      </c>
      <c r="NM19" s="17">
        <v>2615</v>
      </c>
      <c r="NN19" s="17">
        <v>2615</v>
      </c>
      <c r="NO19" s="26">
        <v>2615</v>
      </c>
      <c r="NP19" s="17">
        <v>2615</v>
      </c>
      <c r="NQ19" s="17">
        <f t="shared" si="38"/>
        <v>100</v>
      </c>
      <c r="NR19" s="47">
        <f t="shared" si="39"/>
        <v>5819.7</v>
      </c>
      <c r="NS19" s="47">
        <f t="shared" si="40"/>
        <v>19881.599999999999</v>
      </c>
      <c r="NT19" s="47">
        <f t="shared" si="41"/>
        <v>40383.599999999999</v>
      </c>
      <c r="NU19" s="47">
        <f t="shared" si="42"/>
        <v>39919.599999999991</v>
      </c>
      <c r="NV19" s="52">
        <f t="shared" si="43"/>
        <v>98.851018730375685</v>
      </c>
      <c r="NW19" s="24">
        <v>0</v>
      </c>
      <c r="NX19" s="24">
        <v>7929.2</v>
      </c>
      <c r="NY19" s="24">
        <v>7929.2</v>
      </c>
      <c r="NZ19" s="24">
        <v>7604.8</v>
      </c>
      <c r="OA19" s="24">
        <f t="shared" si="72"/>
        <v>95.908792816425375</v>
      </c>
      <c r="OB19" s="24">
        <v>0</v>
      </c>
      <c r="OC19" s="24">
        <v>0</v>
      </c>
      <c r="OD19" s="24">
        <v>0</v>
      </c>
      <c r="OE19" s="24">
        <v>0</v>
      </c>
      <c r="OF19" s="24" t="s">
        <v>55</v>
      </c>
      <c r="OG19" s="24">
        <v>0</v>
      </c>
      <c r="OH19" s="24">
        <v>0</v>
      </c>
      <c r="OI19" s="24">
        <v>7949</v>
      </c>
      <c r="OJ19" s="24">
        <v>7949</v>
      </c>
      <c r="OK19" s="24">
        <f t="shared" si="73"/>
        <v>100</v>
      </c>
      <c r="OL19" s="24">
        <v>0</v>
      </c>
      <c r="OM19" s="24">
        <v>0</v>
      </c>
      <c r="ON19" s="24">
        <v>11610.9</v>
      </c>
      <c r="OO19" s="24">
        <v>11610.9</v>
      </c>
      <c r="OP19" s="24">
        <f t="shared" si="74"/>
        <v>100</v>
      </c>
      <c r="OQ19" s="24">
        <v>0</v>
      </c>
      <c r="OR19" s="24">
        <v>0</v>
      </c>
      <c r="OS19" s="24">
        <v>0</v>
      </c>
      <c r="OT19" s="24">
        <v>0</v>
      </c>
      <c r="OU19" s="24" t="s">
        <v>55</v>
      </c>
      <c r="OV19" s="24">
        <v>0</v>
      </c>
      <c r="OW19" s="24">
        <v>1057.2</v>
      </c>
      <c r="OX19" s="24">
        <v>1057.2</v>
      </c>
      <c r="OY19" s="24">
        <v>1008.5</v>
      </c>
      <c r="OZ19" s="24">
        <f t="shared" si="44"/>
        <v>95.393492243662507</v>
      </c>
      <c r="PA19" s="24">
        <v>0</v>
      </c>
      <c r="PB19" s="24">
        <v>0</v>
      </c>
      <c r="PC19" s="24">
        <v>154</v>
      </c>
      <c r="PD19" s="24">
        <v>154</v>
      </c>
      <c r="PE19" s="24">
        <f t="shared" si="45"/>
        <v>100</v>
      </c>
      <c r="PF19" s="24">
        <v>0</v>
      </c>
      <c r="PG19" s="24">
        <v>0</v>
      </c>
      <c r="PH19" s="24">
        <v>0</v>
      </c>
      <c r="PI19" s="24">
        <v>0</v>
      </c>
      <c r="PJ19" s="24" t="s">
        <v>55</v>
      </c>
      <c r="PK19" s="24">
        <v>0</v>
      </c>
      <c r="PL19" s="24">
        <v>0</v>
      </c>
      <c r="PM19" s="30">
        <v>0</v>
      </c>
      <c r="PN19" s="17">
        <v>0</v>
      </c>
      <c r="PO19" s="17" t="s">
        <v>55</v>
      </c>
      <c r="PP19" s="17">
        <v>0</v>
      </c>
      <c r="PQ19" s="17">
        <v>0</v>
      </c>
      <c r="PR19" s="30">
        <v>0</v>
      </c>
      <c r="PS19" s="30">
        <v>0</v>
      </c>
      <c r="PT19" s="30" t="s">
        <v>55</v>
      </c>
      <c r="PU19" s="30">
        <v>5819.7</v>
      </c>
      <c r="PV19" s="30">
        <v>5819.7</v>
      </c>
      <c r="PW19" s="17">
        <v>5819.7</v>
      </c>
      <c r="PX19" s="17">
        <v>5819.7</v>
      </c>
      <c r="PY19" s="18">
        <f t="shared" si="46"/>
        <v>100</v>
      </c>
      <c r="PZ19" s="18">
        <v>0</v>
      </c>
      <c r="QA19" s="18">
        <v>0</v>
      </c>
      <c r="QB19" s="17">
        <v>0</v>
      </c>
      <c r="QC19" s="17">
        <v>0</v>
      </c>
      <c r="QD19" s="17" t="s">
        <v>55</v>
      </c>
      <c r="QE19" s="17">
        <v>0</v>
      </c>
      <c r="QF19" s="17">
        <v>0</v>
      </c>
      <c r="QG19" s="17">
        <v>0</v>
      </c>
      <c r="QH19" s="17">
        <v>0</v>
      </c>
      <c r="QI19" s="18" t="s">
        <v>55</v>
      </c>
      <c r="QJ19" s="18">
        <v>0</v>
      </c>
      <c r="QK19" s="18">
        <v>0</v>
      </c>
      <c r="QL19" s="17">
        <v>0</v>
      </c>
      <c r="QM19" s="17">
        <v>0</v>
      </c>
      <c r="QN19" s="18" t="s">
        <v>55</v>
      </c>
      <c r="QO19" s="18">
        <v>0</v>
      </c>
      <c r="QP19" s="18">
        <v>2923.2</v>
      </c>
      <c r="QQ19" s="17">
        <v>3013.2</v>
      </c>
      <c r="QR19" s="17">
        <v>2923.2</v>
      </c>
      <c r="QS19" s="18">
        <f t="shared" si="47"/>
        <v>97.013142174432502</v>
      </c>
      <c r="QT19" s="18">
        <v>0</v>
      </c>
      <c r="QU19" s="18">
        <v>0</v>
      </c>
      <c r="QV19" s="17">
        <v>0</v>
      </c>
      <c r="QW19" s="17">
        <v>0</v>
      </c>
      <c r="QX19" s="17" t="s">
        <v>55</v>
      </c>
      <c r="QY19" s="18">
        <v>0</v>
      </c>
      <c r="QZ19" s="17">
        <v>0</v>
      </c>
      <c r="RA19" s="17">
        <v>0</v>
      </c>
      <c r="RB19" s="17">
        <v>0</v>
      </c>
      <c r="RC19" s="18" t="s">
        <v>55</v>
      </c>
      <c r="RD19" s="18">
        <v>0</v>
      </c>
      <c r="RE19" s="18">
        <v>0</v>
      </c>
      <c r="RF19" s="17">
        <v>0</v>
      </c>
      <c r="RG19" s="17">
        <v>0</v>
      </c>
      <c r="RH19" s="18" t="s">
        <v>55</v>
      </c>
      <c r="RI19" s="18">
        <v>0</v>
      </c>
      <c r="RJ19" s="18">
        <v>0</v>
      </c>
      <c r="RK19" s="17">
        <v>0</v>
      </c>
      <c r="RL19" s="17">
        <v>0</v>
      </c>
      <c r="RM19" s="18" t="s">
        <v>55</v>
      </c>
      <c r="RN19" s="18">
        <v>0</v>
      </c>
      <c r="RO19" s="18">
        <v>0</v>
      </c>
      <c r="RP19" s="17">
        <v>0</v>
      </c>
      <c r="RQ19" s="17">
        <v>0</v>
      </c>
      <c r="RR19" s="17" t="s">
        <v>55</v>
      </c>
      <c r="RS19" s="17">
        <v>0</v>
      </c>
      <c r="RT19" s="17">
        <v>29.5</v>
      </c>
      <c r="RU19" s="17">
        <v>30.4</v>
      </c>
      <c r="RV19" s="17">
        <v>29.5</v>
      </c>
      <c r="RW19" s="18">
        <f>(RV19/RU19)*100</f>
        <v>97.039473684210535</v>
      </c>
      <c r="RX19" s="18">
        <v>0</v>
      </c>
      <c r="RY19" s="18">
        <v>0</v>
      </c>
      <c r="RZ19" s="17">
        <v>0</v>
      </c>
      <c r="SA19" s="17">
        <v>0</v>
      </c>
      <c r="SB19" s="18" t="s">
        <v>55</v>
      </c>
      <c r="SC19" s="18">
        <v>0</v>
      </c>
      <c r="SD19" s="18">
        <v>0</v>
      </c>
      <c r="SE19" s="18">
        <v>0</v>
      </c>
      <c r="SF19" s="18">
        <v>0</v>
      </c>
      <c r="SG19" s="18" t="s">
        <v>55</v>
      </c>
      <c r="SH19" s="18">
        <v>0</v>
      </c>
      <c r="SI19" s="18">
        <v>1659.8</v>
      </c>
      <c r="SJ19" s="18">
        <v>2357</v>
      </c>
      <c r="SK19" s="18">
        <v>2357</v>
      </c>
      <c r="SL19" s="18">
        <f>(SK19/SJ19)*100</f>
        <v>100</v>
      </c>
      <c r="SM19" s="18">
        <v>0</v>
      </c>
      <c r="SN19" s="18">
        <v>0</v>
      </c>
      <c r="SO19" s="18">
        <v>0</v>
      </c>
      <c r="SP19" s="18">
        <v>0</v>
      </c>
      <c r="SQ19" s="18" t="s">
        <v>55</v>
      </c>
      <c r="SR19" s="18">
        <v>0</v>
      </c>
      <c r="SS19" s="18">
        <v>0</v>
      </c>
      <c r="ST19" s="18">
        <v>0</v>
      </c>
      <c r="SU19" s="18">
        <v>0</v>
      </c>
      <c r="SV19" s="18" t="s">
        <v>55</v>
      </c>
      <c r="SW19" s="18">
        <v>0</v>
      </c>
      <c r="SX19" s="18">
        <v>0</v>
      </c>
      <c r="SY19" s="18">
        <v>0</v>
      </c>
      <c r="SZ19" s="18">
        <v>0</v>
      </c>
      <c r="TA19" s="18" t="s">
        <v>55</v>
      </c>
      <c r="TB19" s="18">
        <v>0</v>
      </c>
      <c r="TC19" s="18">
        <v>0</v>
      </c>
      <c r="TD19" s="17">
        <v>0</v>
      </c>
      <c r="TE19" s="17">
        <v>0</v>
      </c>
      <c r="TF19" s="18" t="s">
        <v>55</v>
      </c>
      <c r="TG19" s="18">
        <v>0</v>
      </c>
      <c r="TH19" s="18">
        <v>463</v>
      </c>
      <c r="TI19" s="17">
        <v>463</v>
      </c>
      <c r="TJ19" s="17">
        <v>463</v>
      </c>
      <c r="TK19" s="18">
        <f t="shared" si="77"/>
        <v>100</v>
      </c>
      <c r="TL19" s="18">
        <v>0</v>
      </c>
      <c r="TM19" s="18">
        <v>0</v>
      </c>
      <c r="TN19" s="17">
        <v>0</v>
      </c>
      <c r="TO19" s="17">
        <v>0</v>
      </c>
      <c r="TP19" s="18" t="s">
        <v>55</v>
      </c>
      <c r="TQ19" s="18">
        <v>0</v>
      </c>
      <c r="TR19" s="18">
        <v>0</v>
      </c>
      <c r="TS19" s="18">
        <v>0</v>
      </c>
      <c r="TT19" s="18">
        <v>0</v>
      </c>
      <c r="TU19" s="18" t="s">
        <v>55</v>
      </c>
      <c r="TV19" s="44">
        <f t="shared" si="48"/>
        <v>588336.19999999995</v>
      </c>
      <c r="TW19" s="44">
        <f t="shared" si="49"/>
        <v>614034.89999999991</v>
      </c>
      <c r="TX19" s="44">
        <f t="shared" si="50"/>
        <v>642441.6</v>
      </c>
      <c r="TY19" s="44">
        <f t="shared" si="51"/>
        <v>638011.49999999988</v>
      </c>
      <c r="TZ19" s="45">
        <f t="shared" si="22"/>
        <v>99.310427593729898</v>
      </c>
      <c r="UA19" s="7"/>
      <c r="UB19" s="7"/>
      <c r="UD19" s="9"/>
    </row>
    <row r="20" spans="1:550" x14ac:dyDescent="0.2">
      <c r="A20" s="20" t="s">
        <v>21</v>
      </c>
      <c r="B20" s="47">
        <f t="shared" si="23"/>
        <v>98223</v>
      </c>
      <c r="C20" s="47">
        <f t="shared" si="23"/>
        <v>99723</v>
      </c>
      <c r="D20" s="44">
        <f t="shared" si="52"/>
        <v>100663</v>
      </c>
      <c r="E20" s="44">
        <f t="shared" si="53"/>
        <v>100663</v>
      </c>
      <c r="F20" s="45">
        <f t="shared" si="54"/>
        <v>100</v>
      </c>
      <c r="G20" s="17">
        <v>98223</v>
      </c>
      <c r="H20" s="17">
        <v>98223</v>
      </c>
      <c r="I20" s="30">
        <v>98223</v>
      </c>
      <c r="J20" s="17">
        <v>98223</v>
      </c>
      <c r="K20" s="17">
        <f t="shared" si="55"/>
        <v>100</v>
      </c>
      <c r="L20" s="17">
        <v>0</v>
      </c>
      <c r="M20" s="17">
        <v>1500</v>
      </c>
      <c r="N20" s="30">
        <v>1500</v>
      </c>
      <c r="O20" s="17">
        <v>1500</v>
      </c>
      <c r="P20" s="17">
        <f t="shared" si="56"/>
        <v>100</v>
      </c>
      <c r="Q20" s="17">
        <v>0</v>
      </c>
      <c r="R20" s="17">
        <v>0</v>
      </c>
      <c r="S20" s="17">
        <v>0</v>
      </c>
      <c r="T20" s="17">
        <v>0</v>
      </c>
      <c r="U20" s="17" t="s">
        <v>55</v>
      </c>
      <c r="V20" s="17">
        <v>0</v>
      </c>
      <c r="W20" s="17">
        <v>0</v>
      </c>
      <c r="X20" s="17">
        <v>0</v>
      </c>
      <c r="Y20" s="17">
        <v>0</v>
      </c>
      <c r="Z20" s="18" t="s">
        <v>55</v>
      </c>
      <c r="AA20" s="18">
        <v>0</v>
      </c>
      <c r="AB20" s="18">
        <v>0</v>
      </c>
      <c r="AC20" s="17">
        <v>940</v>
      </c>
      <c r="AD20" s="17">
        <v>940</v>
      </c>
      <c r="AE20" s="18">
        <f t="shared" si="25"/>
        <v>100</v>
      </c>
      <c r="AF20" s="44">
        <f t="shared" si="57"/>
        <v>16603.5</v>
      </c>
      <c r="AG20" s="44">
        <f t="shared" si="58"/>
        <v>78944.100000000006</v>
      </c>
      <c r="AH20" s="44">
        <f t="shared" si="59"/>
        <v>80913.5</v>
      </c>
      <c r="AI20" s="44">
        <f t="shared" si="60"/>
        <v>58728.9</v>
      </c>
      <c r="AJ20" s="45">
        <f t="shared" si="27"/>
        <v>72.582325569898714</v>
      </c>
      <c r="AK20" s="17">
        <v>0</v>
      </c>
      <c r="AL20" s="17">
        <v>27520.9</v>
      </c>
      <c r="AM20" s="17">
        <v>27520.9</v>
      </c>
      <c r="AN20" s="17">
        <v>20352.099999999999</v>
      </c>
      <c r="AO20" s="17">
        <f t="shared" si="61"/>
        <v>73.951433274347849</v>
      </c>
      <c r="AP20" s="17">
        <v>0</v>
      </c>
      <c r="AQ20" s="17">
        <v>0</v>
      </c>
      <c r="AR20" s="30">
        <v>0</v>
      </c>
      <c r="AS20" s="17">
        <v>0</v>
      </c>
      <c r="AT20" s="17" t="s">
        <v>55</v>
      </c>
      <c r="AU20" s="17">
        <v>0</v>
      </c>
      <c r="AV20" s="17">
        <v>0</v>
      </c>
      <c r="AW20" s="17">
        <v>0</v>
      </c>
      <c r="AX20" s="17">
        <v>0</v>
      </c>
      <c r="AY20" s="17" t="s">
        <v>55</v>
      </c>
      <c r="AZ20" s="17">
        <v>6482.7</v>
      </c>
      <c r="BA20" s="17">
        <v>5527.3</v>
      </c>
      <c r="BB20" s="30">
        <v>5527.3</v>
      </c>
      <c r="BC20" s="17">
        <v>5527.3</v>
      </c>
      <c r="BD20" s="17">
        <f t="shared" si="1"/>
        <v>100</v>
      </c>
      <c r="BE20" s="17">
        <v>0</v>
      </c>
      <c r="BF20" s="17">
        <v>0</v>
      </c>
      <c r="BG20" s="30">
        <v>0</v>
      </c>
      <c r="BH20" s="17">
        <v>0</v>
      </c>
      <c r="BI20" s="17" t="s">
        <v>55</v>
      </c>
      <c r="BJ20" s="17">
        <v>0</v>
      </c>
      <c r="BK20" s="17">
        <v>0</v>
      </c>
      <c r="BL20" s="30">
        <v>0</v>
      </c>
      <c r="BM20" s="30">
        <v>0</v>
      </c>
      <c r="BN20" s="17" t="s">
        <v>55</v>
      </c>
      <c r="BO20" s="17">
        <v>0</v>
      </c>
      <c r="BP20" s="17">
        <v>0</v>
      </c>
      <c r="BQ20" s="30">
        <v>0</v>
      </c>
      <c r="BR20" s="30">
        <v>0</v>
      </c>
      <c r="BS20" s="17" t="s">
        <v>55</v>
      </c>
      <c r="BT20" s="17">
        <v>519.6</v>
      </c>
      <c r="BU20" s="17">
        <v>1905.2</v>
      </c>
      <c r="BV20" s="30">
        <v>1905.2</v>
      </c>
      <c r="BW20" s="30">
        <v>1401</v>
      </c>
      <c r="BX20" s="17">
        <f t="shared" si="62"/>
        <v>73.535586815032545</v>
      </c>
      <c r="BY20" s="17">
        <v>0</v>
      </c>
      <c r="BZ20" s="17">
        <v>0</v>
      </c>
      <c r="CA20" s="17">
        <v>0</v>
      </c>
      <c r="CB20" s="17">
        <v>0</v>
      </c>
      <c r="CC20" s="17" t="s">
        <v>55</v>
      </c>
      <c r="CD20" s="17">
        <v>0</v>
      </c>
      <c r="CE20" s="17">
        <v>0</v>
      </c>
      <c r="CF20" s="17">
        <v>0</v>
      </c>
      <c r="CG20" s="17">
        <v>0</v>
      </c>
      <c r="CH20" s="17" t="s">
        <v>55</v>
      </c>
      <c r="CI20" s="17">
        <v>668.1</v>
      </c>
      <c r="CJ20" s="17">
        <v>668.1</v>
      </c>
      <c r="CK20" s="17">
        <v>668.1</v>
      </c>
      <c r="CL20" s="17">
        <v>668.1</v>
      </c>
      <c r="CM20" s="17">
        <f t="shared" si="75"/>
        <v>100</v>
      </c>
      <c r="CN20" s="17">
        <v>0</v>
      </c>
      <c r="CO20" s="17">
        <v>3716.5</v>
      </c>
      <c r="CP20" s="30">
        <v>3716.5</v>
      </c>
      <c r="CQ20" s="17">
        <v>3716.4</v>
      </c>
      <c r="CR20" s="17">
        <f t="shared" si="28"/>
        <v>99.997309296381005</v>
      </c>
      <c r="CS20" s="17">
        <v>0</v>
      </c>
      <c r="CT20" s="17">
        <v>0</v>
      </c>
      <c r="CU20" s="17">
        <v>0</v>
      </c>
      <c r="CV20" s="17">
        <v>0</v>
      </c>
      <c r="CW20" s="17" t="s">
        <v>55</v>
      </c>
      <c r="CX20" s="17">
        <v>0</v>
      </c>
      <c r="CY20" s="17">
        <v>0</v>
      </c>
      <c r="CZ20" s="30">
        <v>0</v>
      </c>
      <c r="DA20" s="30">
        <v>0</v>
      </c>
      <c r="DB20" s="17" t="s">
        <v>55</v>
      </c>
      <c r="DC20" s="17">
        <v>111.8</v>
      </c>
      <c r="DD20" s="17">
        <v>111.8</v>
      </c>
      <c r="DE20" s="30">
        <v>111.8</v>
      </c>
      <c r="DF20" s="17">
        <v>111.8</v>
      </c>
      <c r="DG20" s="17">
        <f t="shared" si="29"/>
        <v>100</v>
      </c>
      <c r="DH20" s="17">
        <v>100</v>
      </c>
      <c r="DI20" s="17">
        <v>100</v>
      </c>
      <c r="DJ20" s="30">
        <v>100</v>
      </c>
      <c r="DK20" s="17">
        <v>100</v>
      </c>
      <c r="DL20" s="17">
        <f>DK20/DJ20%</f>
        <v>100</v>
      </c>
      <c r="DM20" s="17">
        <v>0</v>
      </c>
      <c r="DN20" s="17">
        <v>0</v>
      </c>
      <c r="DO20" s="30">
        <v>0</v>
      </c>
      <c r="DP20" s="30">
        <v>0</v>
      </c>
      <c r="DQ20" s="17" t="s">
        <v>55</v>
      </c>
      <c r="DR20" s="17">
        <v>0</v>
      </c>
      <c r="DS20" s="17">
        <v>0</v>
      </c>
      <c r="DT20" s="30">
        <v>0</v>
      </c>
      <c r="DU20" s="17">
        <v>0</v>
      </c>
      <c r="DV20" s="17" t="s">
        <v>55</v>
      </c>
      <c r="DW20" s="17">
        <v>0</v>
      </c>
      <c r="DX20" s="17">
        <v>0</v>
      </c>
      <c r="DY20" s="30">
        <v>0</v>
      </c>
      <c r="DZ20" s="30">
        <v>0</v>
      </c>
      <c r="EA20" s="17" t="s">
        <v>55</v>
      </c>
      <c r="EB20" s="17">
        <v>0</v>
      </c>
      <c r="EC20" s="17">
        <v>0</v>
      </c>
      <c r="ED20" s="30">
        <v>0</v>
      </c>
      <c r="EE20" s="30">
        <v>0</v>
      </c>
      <c r="EF20" s="17" t="s">
        <v>55</v>
      </c>
      <c r="EG20" s="17">
        <v>0</v>
      </c>
      <c r="EH20" s="17">
        <v>0</v>
      </c>
      <c r="EI20" s="30">
        <v>0</v>
      </c>
      <c r="EJ20" s="17">
        <v>0</v>
      </c>
      <c r="EK20" s="17" t="s">
        <v>55</v>
      </c>
      <c r="EL20" s="17">
        <v>0</v>
      </c>
      <c r="EM20" s="17">
        <v>476.6</v>
      </c>
      <c r="EN20" s="17">
        <v>476.6</v>
      </c>
      <c r="EO20" s="17">
        <v>476.6</v>
      </c>
      <c r="EP20" s="17">
        <f t="shared" si="76"/>
        <v>100</v>
      </c>
      <c r="EQ20" s="17">
        <v>0</v>
      </c>
      <c r="ER20" s="17">
        <v>0</v>
      </c>
      <c r="ES20" s="17">
        <v>0</v>
      </c>
      <c r="ET20" s="17">
        <v>0</v>
      </c>
      <c r="EU20" s="17" t="s">
        <v>55</v>
      </c>
      <c r="EV20" s="17">
        <v>0</v>
      </c>
      <c r="EW20" s="17">
        <v>764.2</v>
      </c>
      <c r="EX20" s="30">
        <v>764.3</v>
      </c>
      <c r="EY20" s="30">
        <v>764.3</v>
      </c>
      <c r="EZ20" s="24">
        <f t="shared" si="63"/>
        <v>100</v>
      </c>
      <c r="FA20" s="24">
        <v>0</v>
      </c>
      <c r="FB20" s="24">
        <v>0</v>
      </c>
      <c r="FC20" s="30">
        <v>0</v>
      </c>
      <c r="FD20" s="30">
        <v>0</v>
      </c>
      <c r="FE20" s="24" t="s">
        <v>55</v>
      </c>
      <c r="FF20" s="24">
        <v>0</v>
      </c>
      <c r="FG20" s="24">
        <v>500</v>
      </c>
      <c r="FH20" s="24">
        <v>500</v>
      </c>
      <c r="FI20" s="24">
        <v>496.3</v>
      </c>
      <c r="FJ20" s="24">
        <f t="shared" si="64"/>
        <v>99.26</v>
      </c>
      <c r="FK20" s="24">
        <v>0</v>
      </c>
      <c r="FL20" s="24">
        <v>0</v>
      </c>
      <c r="FM20" s="30">
        <v>0</v>
      </c>
      <c r="FN20" s="30">
        <v>0</v>
      </c>
      <c r="FO20" s="24" t="s">
        <v>55</v>
      </c>
      <c r="FP20" s="24">
        <v>196.4</v>
      </c>
      <c r="FQ20" s="24">
        <v>196.4</v>
      </c>
      <c r="FR20" s="30">
        <v>196.4</v>
      </c>
      <c r="FS20" s="24">
        <v>196.4</v>
      </c>
      <c r="FT20" s="24">
        <f>FS20/FR20%</f>
        <v>100</v>
      </c>
      <c r="FU20" s="24">
        <v>0</v>
      </c>
      <c r="FV20" s="24">
        <v>0</v>
      </c>
      <c r="FW20" s="24">
        <v>0</v>
      </c>
      <c r="FX20" s="24">
        <v>0</v>
      </c>
      <c r="FY20" s="24" t="s">
        <v>55</v>
      </c>
      <c r="FZ20" s="24">
        <v>0</v>
      </c>
      <c r="GA20" s="24">
        <v>0</v>
      </c>
      <c r="GB20" s="24">
        <v>0</v>
      </c>
      <c r="GC20" s="24">
        <v>0</v>
      </c>
      <c r="GD20" s="24" t="s">
        <v>55</v>
      </c>
      <c r="GE20" s="24">
        <v>0</v>
      </c>
      <c r="GF20" s="24">
        <v>0</v>
      </c>
      <c r="GG20" s="24">
        <v>0</v>
      </c>
      <c r="GH20" s="24">
        <v>0</v>
      </c>
      <c r="GI20" s="24" t="s">
        <v>55</v>
      </c>
      <c r="GJ20" s="24">
        <v>0</v>
      </c>
      <c r="GK20" s="24">
        <v>0</v>
      </c>
      <c r="GL20" s="24">
        <v>0</v>
      </c>
      <c r="GM20" s="24">
        <v>0</v>
      </c>
      <c r="GN20" s="24" t="s">
        <v>55</v>
      </c>
      <c r="GO20" s="24">
        <v>0</v>
      </c>
      <c r="GP20" s="24">
        <v>0</v>
      </c>
      <c r="GQ20" s="24">
        <v>0</v>
      </c>
      <c r="GR20" s="24">
        <v>0</v>
      </c>
      <c r="GS20" s="25" t="s">
        <v>55</v>
      </c>
      <c r="GT20" s="25">
        <v>0</v>
      </c>
      <c r="GU20" s="25">
        <v>0</v>
      </c>
      <c r="GV20" s="24">
        <v>0</v>
      </c>
      <c r="GW20" s="24">
        <v>0</v>
      </c>
      <c r="GX20" s="24" t="s">
        <v>55</v>
      </c>
      <c r="GY20" s="24">
        <v>8524.9</v>
      </c>
      <c r="GZ20" s="24">
        <v>17457.099999999999</v>
      </c>
      <c r="HA20" s="24">
        <v>19426.400000000001</v>
      </c>
      <c r="HB20" s="24">
        <v>19426.400000000001</v>
      </c>
      <c r="HC20" s="24">
        <f t="shared" si="33"/>
        <v>100</v>
      </c>
      <c r="HD20" s="24">
        <v>0</v>
      </c>
      <c r="HE20" s="24">
        <v>0</v>
      </c>
      <c r="HF20" s="24">
        <v>0</v>
      </c>
      <c r="HG20" s="24">
        <v>0</v>
      </c>
      <c r="HH20" s="24" t="s">
        <v>55</v>
      </c>
      <c r="HI20" s="24">
        <v>0</v>
      </c>
      <c r="HJ20" s="24">
        <v>0</v>
      </c>
      <c r="HK20" s="24">
        <v>0</v>
      </c>
      <c r="HL20" s="24">
        <v>0</v>
      </c>
      <c r="HM20" s="24" t="s">
        <v>55</v>
      </c>
      <c r="HN20" s="24">
        <v>0</v>
      </c>
      <c r="HO20" s="24">
        <v>0</v>
      </c>
      <c r="HP20" s="24">
        <v>0</v>
      </c>
      <c r="HQ20" s="24">
        <v>0</v>
      </c>
      <c r="HR20" s="24" t="s">
        <v>55</v>
      </c>
      <c r="HS20" s="24">
        <v>0</v>
      </c>
      <c r="HT20" s="24">
        <v>0</v>
      </c>
      <c r="HU20" s="24">
        <v>0</v>
      </c>
      <c r="HV20" s="24">
        <v>0</v>
      </c>
      <c r="HW20" s="24" t="s">
        <v>55</v>
      </c>
      <c r="HX20" s="24">
        <v>0</v>
      </c>
      <c r="HY20" s="24">
        <v>0</v>
      </c>
      <c r="HZ20" s="24">
        <v>0</v>
      </c>
      <c r="IA20" s="24">
        <v>0</v>
      </c>
      <c r="IB20" s="24" t="s">
        <v>55</v>
      </c>
      <c r="IC20" s="24">
        <v>0</v>
      </c>
      <c r="ID20" s="24">
        <v>20000</v>
      </c>
      <c r="IE20" s="24">
        <v>20000</v>
      </c>
      <c r="IF20" s="24">
        <v>5492.2</v>
      </c>
      <c r="IG20" s="24">
        <f t="shared" si="78"/>
        <v>27.460999999999995</v>
      </c>
      <c r="IH20" s="24">
        <v>0</v>
      </c>
      <c r="II20" s="24">
        <v>0</v>
      </c>
      <c r="IJ20" s="30">
        <v>0</v>
      </c>
      <c r="IK20" s="17">
        <v>0</v>
      </c>
      <c r="IL20" s="25" t="s">
        <v>55</v>
      </c>
      <c r="IM20" s="15">
        <f t="shared" si="65"/>
        <v>246002</v>
      </c>
      <c r="IN20" s="15">
        <f t="shared" si="66"/>
        <v>204805.7</v>
      </c>
      <c r="IO20" s="15">
        <f t="shared" si="67"/>
        <v>208291.30000000002</v>
      </c>
      <c r="IP20" s="15">
        <f t="shared" si="68"/>
        <v>208150.1</v>
      </c>
      <c r="IQ20" s="13">
        <f t="shared" si="69"/>
        <v>99.932210322754713</v>
      </c>
      <c r="IR20" s="17">
        <v>1359.2</v>
      </c>
      <c r="IS20" s="17">
        <v>1027.7</v>
      </c>
      <c r="IT20" s="26">
        <v>1027.7</v>
      </c>
      <c r="IU20" s="26">
        <v>1027.7</v>
      </c>
      <c r="IV20" s="17">
        <f t="shared" si="4"/>
        <v>100</v>
      </c>
      <c r="IW20" s="17">
        <v>0</v>
      </c>
      <c r="IX20" s="17">
        <v>0</v>
      </c>
      <c r="IY20" s="26">
        <v>0</v>
      </c>
      <c r="IZ20" s="17">
        <v>0</v>
      </c>
      <c r="JA20" s="17" t="s">
        <v>55</v>
      </c>
      <c r="JB20" s="17">
        <v>0</v>
      </c>
      <c r="JC20" s="17">
        <v>0</v>
      </c>
      <c r="JD20" s="26">
        <v>0.1</v>
      </c>
      <c r="JE20" s="17">
        <v>0.1</v>
      </c>
      <c r="JF20" s="17">
        <f t="shared" si="6"/>
        <v>100</v>
      </c>
      <c r="JG20" s="17">
        <v>66866.3</v>
      </c>
      <c r="JH20" s="17">
        <v>40827.599999999999</v>
      </c>
      <c r="JI20" s="26">
        <v>42962.8</v>
      </c>
      <c r="JJ20" s="17">
        <v>42962.8</v>
      </c>
      <c r="JK20" s="17">
        <f t="shared" si="35"/>
        <v>100</v>
      </c>
      <c r="JL20" s="17">
        <v>148671.1</v>
      </c>
      <c r="JM20" s="17">
        <v>139435.5</v>
      </c>
      <c r="JN20" s="24">
        <v>140785.79999999999</v>
      </c>
      <c r="JO20" s="24">
        <v>140785.79999999999</v>
      </c>
      <c r="JP20" s="25">
        <f t="shared" si="36"/>
        <v>100</v>
      </c>
      <c r="JQ20" s="25">
        <v>9308.2999999999993</v>
      </c>
      <c r="JR20" s="25">
        <v>5943</v>
      </c>
      <c r="JS20" s="26">
        <v>5943</v>
      </c>
      <c r="JT20" s="24">
        <v>5943</v>
      </c>
      <c r="JU20" s="24">
        <f t="shared" si="37"/>
        <v>100</v>
      </c>
      <c r="JV20" s="24">
        <v>1807.1</v>
      </c>
      <c r="JW20" s="24">
        <v>187.7</v>
      </c>
      <c r="JX20" s="26">
        <v>187.7</v>
      </c>
      <c r="JY20" s="17">
        <v>187.7</v>
      </c>
      <c r="JZ20" s="17">
        <f t="shared" si="7"/>
        <v>100</v>
      </c>
      <c r="KA20" s="17">
        <v>0</v>
      </c>
      <c r="KB20" s="17">
        <v>0</v>
      </c>
      <c r="KC20" s="26">
        <v>0</v>
      </c>
      <c r="KD20" s="17">
        <v>0</v>
      </c>
      <c r="KE20" s="17" t="s">
        <v>55</v>
      </c>
      <c r="KF20" s="17">
        <v>0</v>
      </c>
      <c r="KG20" s="17">
        <v>0</v>
      </c>
      <c r="KH20" s="26">
        <v>0</v>
      </c>
      <c r="KI20" s="17">
        <v>0</v>
      </c>
      <c r="KJ20" s="17" t="s">
        <v>55</v>
      </c>
      <c r="KK20" s="17">
        <v>261.3</v>
      </c>
      <c r="KL20" s="17">
        <v>3.8</v>
      </c>
      <c r="KM20" s="26">
        <v>3.8</v>
      </c>
      <c r="KN20" s="17">
        <v>3.8</v>
      </c>
      <c r="KO20" s="17">
        <f t="shared" si="8"/>
        <v>100</v>
      </c>
      <c r="KP20" s="17">
        <v>245</v>
      </c>
      <c r="KQ20" s="17">
        <v>245</v>
      </c>
      <c r="KR20" s="26">
        <v>245</v>
      </c>
      <c r="KS20" s="17">
        <v>245</v>
      </c>
      <c r="KT20" s="17">
        <f t="shared" si="9"/>
        <v>99.999999999999986</v>
      </c>
      <c r="KU20" s="17">
        <v>0.7</v>
      </c>
      <c r="KV20" s="17">
        <v>0.7</v>
      </c>
      <c r="KW20" s="26">
        <v>0.7</v>
      </c>
      <c r="KX20" s="17">
        <v>0.7</v>
      </c>
      <c r="KY20" s="17">
        <f t="shared" si="10"/>
        <v>100</v>
      </c>
      <c r="KZ20" s="17">
        <v>95.5</v>
      </c>
      <c r="LA20" s="17">
        <v>66.599999999999994</v>
      </c>
      <c r="LB20" s="26">
        <v>66.599999999999994</v>
      </c>
      <c r="LC20" s="17">
        <v>66.599999999999994</v>
      </c>
      <c r="LD20" s="17">
        <f t="shared" si="70"/>
        <v>100</v>
      </c>
      <c r="LE20" s="17">
        <v>1.5</v>
      </c>
      <c r="LF20" s="17">
        <v>1</v>
      </c>
      <c r="LG20" s="26">
        <v>1</v>
      </c>
      <c r="LH20" s="17">
        <v>1</v>
      </c>
      <c r="LI20" s="17">
        <f>LH20/LG20%</f>
        <v>100</v>
      </c>
      <c r="LJ20" s="17">
        <v>565.6</v>
      </c>
      <c r="LK20" s="17">
        <v>565.6</v>
      </c>
      <c r="LL20" s="26">
        <v>565.6</v>
      </c>
      <c r="LM20" s="17">
        <v>492.4</v>
      </c>
      <c r="LN20" s="17">
        <f t="shared" si="11"/>
        <v>87.057991513437045</v>
      </c>
      <c r="LO20" s="17">
        <v>198.4</v>
      </c>
      <c r="LP20" s="17">
        <v>198.4</v>
      </c>
      <c r="LQ20" s="26">
        <v>198.4</v>
      </c>
      <c r="LR20" s="17">
        <v>198.4</v>
      </c>
      <c r="LS20" s="17">
        <f t="shared" si="12"/>
        <v>100</v>
      </c>
      <c r="LT20" s="17">
        <v>0</v>
      </c>
      <c r="LU20" s="17">
        <v>0</v>
      </c>
      <c r="LV20" s="26">
        <v>0</v>
      </c>
      <c r="LW20" s="17">
        <v>0</v>
      </c>
      <c r="LX20" s="17" t="s">
        <v>55</v>
      </c>
      <c r="LY20" s="17">
        <v>0</v>
      </c>
      <c r="LZ20" s="17">
        <v>0</v>
      </c>
      <c r="MA20" s="31">
        <v>0</v>
      </c>
      <c r="MB20" s="17">
        <v>0</v>
      </c>
      <c r="MC20" s="17" t="s">
        <v>55</v>
      </c>
      <c r="MD20" s="17">
        <v>1502.9</v>
      </c>
      <c r="ME20" s="17">
        <v>1577.3</v>
      </c>
      <c r="MF20" s="31">
        <v>1577.3</v>
      </c>
      <c r="MG20" s="17">
        <v>1577.3</v>
      </c>
      <c r="MH20" s="17">
        <f t="shared" si="13"/>
        <v>100</v>
      </c>
      <c r="MI20" s="17">
        <v>0</v>
      </c>
      <c r="MJ20" s="17">
        <v>0</v>
      </c>
      <c r="MK20" s="26">
        <v>0</v>
      </c>
      <c r="ML20" s="26">
        <v>0</v>
      </c>
      <c r="MM20" s="17" t="s">
        <v>55</v>
      </c>
      <c r="MN20" s="17">
        <v>7</v>
      </c>
      <c r="MO20" s="17">
        <v>56.1</v>
      </c>
      <c r="MP20" s="26">
        <v>56.1</v>
      </c>
      <c r="MQ20" s="17">
        <v>56</v>
      </c>
      <c r="MR20" s="17">
        <f t="shared" si="81"/>
        <v>99.821746880570402</v>
      </c>
      <c r="MS20" s="17">
        <v>654.9</v>
      </c>
      <c r="MT20" s="17">
        <v>371.2</v>
      </c>
      <c r="MU20" s="26">
        <v>371.2</v>
      </c>
      <c r="MV20" s="17">
        <v>371.2</v>
      </c>
      <c r="MW20" s="17">
        <f t="shared" si="80"/>
        <v>100</v>
      </c>
      <c r="MX20" s="17">
        <v>1683</v>
      </c>
      <c r="MY20" s="17">
        <v>1122</v>
      </c>
      <c r="MZ20" s="26">
        <v>1122</v>
      </c>
      <c r="NA20" s="17">
        <v>1122</v>
      </c>
      <c r="NB20" s="17">
        <f>NA20/MZ20%</f>
        <v>100</v>
      </c>
      <c r="NC20" s="17">
        <v>188.7</v>
      </c>
      <c r="ND20" s="17">
        <v>0</v>
      </c>
      <c r="NE20" s="17">
        <v>0</v>
      </c>
      <c r="NF20" s="17">
        <v>0</v>
      </c>
      <c r="NG20" s="17" t="s">
        <v>55</v>
      </c>
      <c r="NH20" s="17">
        <v>10790.5</v>
      </c>
      <c r="NI20" s="17">
        <v>11381.5</v>
      </c>
      <c r="NJ20" s="26">
        <v>11381.5</v>
      </c>
      <c r="NK20" s="17">
        <v>11313.6</v>
      </c>
      <c r="NL20" s="17">
        <f t="shared" si="71"/>
        <v>99.403417827175687</v>
      </c>
      <c r="NM20" s="17">
        <v>1795</v>
      </c>
      <c r="NN20" s="17">
        <v>1795</v>
      </c>
      <c r="NO20" s="26">
        <v>1795</v>
      </c>
      <c r="NP20" s="17">
        <v>1795</v>
      </c>
      <c r="NQ20" s="17">
        <f t="shared" si="38"/>
        <v>100</v>
      </c>
      <c r="NR20" s="47">
        <f t="shared" si="39"/>
        <v>3993.7</v>
      </c>
      <c r="NS20" s="47">
        <f t="shared" si="40"/>
        <v>10678.300000000001</v>
      </c>
      <c r="NT20" s="47">
        <f t="shared" si="41"/>
        <v>26408.499999999996</v>
      </c>
      <c r="NU20" s="47">
        <f t="shared" si="42"/>
        <v>25874.9</v>
      </c>
      <c r="NV20" s="52">
        <f t="shared" si="43"/>
        <v>97.979438438381607</v>
      </c>
      <c r="NW20" s="24">
        <v>0</v>
      </c>
      <c r="NX20" s="24">
        <v>5937.1</v>
      </c>
      <c r="NY20" s="24">
        <v>5937.1</v>
      </c>
      <c r="NZ20" s="24">
        <v>5469.2</v>
      </c>
      <c r="OA20" s="24">
        <f t="shared" si="72"/>
        <v>92.11904802007713</v>
      </c>
      <c r="OB20" s="24">
        <v>0</v>
      </c>
      <c r="OC20" s="24">
        <v>0</v>
      </c>
      <c r="OD20" s="24">
        <v>0</v>
      </c>
      <c r="OE20" s="24">
        <v>0</v>
      </c>
      <c r="OF20" s="24" t="s">
        <v>55</v>
      </c>
      <c r="OG20" s="24">
        <v>0</v>
      </c>
      <c r="OH20" s="24">
        <v>0</v>
      </c>
      <c r="OI20" s="24">
        <v>11550</v>
      </c>
      <c r="OJ20" s="24">
        <v>11550</v>
      </c>
      <c r="OK20" s="24">
        <f t="shared" si="73"/>
        <v>100</v>
      </c>
      <c r="OL20" s="24">
        <v>0</v>
      </c>
      <c r="OM20" s="24">
        <v>0</v>
      </c>
      <c r="ON20" s="24">
        <v>4071.2</v>
      </c>
      <c r="OO20" s="24">
        <v>4071.2</v>
      </c>
      <c r="OP20" s="24">
        <f t="shared" si="74"/>
        <v>100</v>
      </c>
      <c r="OQ20" s="24">
        <v>0</v>
      </c>
      <c r="OR20" s="24">
        <v>0</v>
      </c>
      <c r="OS20" s="24">
        <v>0</v>
      </c>
      <c r="OT20" s="24">
        <v>0</v>
      </c>
      <c r="OU20" s="24" t="s">
        <v>55</v>
      </c>
      <c r="OV20" s="24">
        <v>0</v>
      </c>
      <c r="OW20" s="24">
        <v>791.6</v>
      </c>
      <c r="OX20" s="24">
        <v>791.6</v>
      </c>
      <c r="OY20" s="24">
        <v>725.9</v>
      </c>
      <c r="OZ20" s="24">
        <f t="shared" si="44"/>
        <v>91.700353713996961</v>
      </c>
      <c r="PA20" s="24">
        <v>0</v>
      </c>
      <c r="PB20" s="24">
        <v>0</v>
      </c>
      <c r="PC20" s="24">
        <v>109</v>
      </c>
      <c r="PD20" s="24">
        <v>109</v>
      </c>
      <c r="PE20" s="24">
        <f t="shared" si="45"/>
        <v>100</v>
      </c>
      <c r="PF20" s="24">
        <v>0</v>
      </c>
      <c r="PG20" s="24">
        <v>0</v>
      </c>
      <c r="PH20" s="24">
        <v>0</v>
      </c>
      <c r="PI20" s="24">
        <v>0</v>
      </c>
      <c r="PJ20" s="24" t="s">
        <v>55</v>
      </c>
      <c r="PK20" s="24">
        <v>0</v>
      </c>
      <c r="PL20" s="24">
        <v>0</v>
      </c>
      <c r="PM20" s="30">
        <v>0</v>
      </c>
      <c r="PN20" s="17">
        <v>0</v>
      </c>
      <c r="PO20" s="17" t="s">
        <v>55</v>
      </c>
      <c r="PP20" s="17">
        <v>0</v>
      </c>
      <c r="PQ20" s="17">
        <v>0</v>
      </c>
      <c r="PR20" s="30">
        <v>0</v>
      </c>
      <c r="PS20" s="30">
        <v>0</v>
      </c>
      <c r="PT20" s="30" t="s">
        <v>55</v>
      </c>
      <c r="PU20" s="30">
        <v>3993.7</v>
      </c>
      <c r="PV20" s="30">
        <v>3949.6</v>
      </c>
      <c r="PW20" s="17">
        <v>3949.6</v>
      </c>
      <c r="PX20" s="17">
        <v>3949.6</v>
      </c>
      <c r="PY20" s="18">
        <f t="shared" si="46"/>
        <v>100</v>
      </c>
      <c r="PZ20" s="18">
        <v>0</v>
      </c>
      <c r="QA20" s="18">
        <v>0</v>
      </c>
      <c r="QB20" s="17">
        <v>0</v>
      </c>
      <c r="QC20" s="17">
        <v>0</v>
      </c>
      <c r="QD20" s="17" t="s">
        <v>55</v>
      </c>
      <c r="QE20" s="17">
        <v>0</v>
      </c>
      <c r="QF20" s="17">
        <v>0</v>
      </c>
      <c r="QG20" s="17">
        <v>0</v>
      </c>
      <c r="QH20" s="17">
        <v>0</v>
      </c>
      <c r="QI20" s="18" t="s">
        <v>55</v>
      </c>
      <c r="QJ20" s="18">
        <v>0</v>
      </c>
      <c r="QK20" s="18">
        <v>0</v>
      </c>
      <c r="QL20" s="17">
        <v>0</v>
      </c>
      <c r="QM20" s="17">
        <v>0</v>
      </c>
      <c r="QN20" s="18" t="s">
        <v>55</v>
      </c>
      <c r="QO20" s="18">
        <v>0</v>
      </c>
      <c r="QP20" s="18">
        <v>0</v>
      </c>
      <c r="QQ20" s="17">
        <v>0</v>
      </c>
      <c r="QR20" s="17">
        <v>0</v>
      </c>
      <c r="QS20" s="18" t="s">
        <v>55</v>
      </c>
      <c r="QT20" s="18">
        <v>0</v>
      </c>
      <c r="QU20" s="18">
        <v>0</v>
      </c>
      <c r="QV20" s="17">
        <v>0</v>
      </c>
      <c r="QW20" s="17">
        <v>0</v>
      </c>
      <c r="QX20" s="17" t="s">
        <v>55</v>
      </c>
      <c r="QY20" s="18">
        <v>0</v>
      </c>
      <c r="QZ20" s="17">
        <v>0</v>
      </c>
      <c r="RA20" s="17">
        <v>0</v>
      </c>
      <c r="RB20" s="17">
        <v>0</v>
      </c>
      <c r="RC20" s="18" t="s">
        <v>55</v>
      </c>
      <c r="RD20" s="18">
        <v>0</v>
      </c>
      <c r="RE20" s="18">
        <v>0</v>
      </c>
      <c r="RF20" s="17">
        <v>0</v>
      </c>
      <c r="RG20" s="17">
        <v>0</v>
      </c>
      <c r="RH20" s="18" t="s">
        <v>55</v>
      </c>
      <c r="RI20" s="18">
        <v>0</v>
      </c>
      <c r="RJ20" s="18">
        <v>0</v>
      </c>
      <c r="RK20" s="17">
        <v>0</v>
      </c>
      <c r="RL20" s="17">
        <v>0</v>
      </c>
      <c r="RM20" s="18" t="s">
        <v>55</v>
      </c>
      <c r="RN20" s="18">
        <v>0</v>
      </c>
      <c r="RO20" s="18">
        <v>0</v>
      </c>
      <c r="RP20" s="17">
        <v>0</v>
      </c>
      <c r="RQ20" s="17">
        <v>0</v>
      </c>
      <c r="RR20" s="17" t="s">
        <v>55</v>
      </c>
      <c r="RS20" s="17">
        <v>0</v>
      </c>
      <c r="RT20" s="17">
        <v>0</v>
      </c>
      <c r="RU20" s="17">
        <v>0</v>
      </c>
      <c r="RV20" s="17">
        <v>0</v>
      </c>
      <c r="RW20" s="18" t="s">
        <v>55</v>
      </c>
      <c r="RX20" s="18">
        <v>0</v>
      </c>
      <c r="RY20" s="18">
        <v>0</v>
      </c>
      <c r="RZ20" s="17">
        <v>0</v>
      </c>
      <c r="SA20" s="17">
        <v>0</v>
      </c>
      <c r="SB20" s="18" t="s">
        <v>55</v>
      </c>
      <c r="SC20" s="18">
        <v>0</v>
      </c>
      <c r="SD20" s="18">
        <v>0</v>
      </c>
      <c r="SE20" s="18">
        <v>0</v>
      </c>
      <c r="SF20" s="18">
        <v>0</v>
      </c>
      <c r="SG20" s="18" t="s">
        <v>55</v>
      </c>
      <c r="SH20" s="18">
        <v>0</v>
      </c>
      <c r="SI20" s="18">
        <v>0</v>
      </c>
      <c r="SJ20" s="18">
        <v>0</v>
      </c>
      <c r="SK20" s="18">
        <v>0</v>
      </c>
      <c r="SL20" s="18" t="s">
        <v>55</v>
      </c>
      <c r="SM20" s="18">
        <v>0</v>
      </c>
      <c r="SN20" s="18">
        <v>0</v>
      </c>
      <c r="SO20" s="18">
        <v>0</v>
      </c>
      <c r="SP20" s="18">
        <v>0</v>
      </c>
      <c r="SQ20" s="18" t="s">
        <v>55</v>
      </c>
      <c r="SR20" s="18">
        <v>0</v>
      </c>
      <c r="SS20" s="18">
        <v>0</v>
      </c>
      <c r="ST20" s="18">
        <v>0</v>
      </c>
      <c r="SU20" s="18">
        <v>0</v>
      </c>
      <c r="SV20" s="18" t="s">
        <v>55</v>
      </c>
      <c r="SW20" s="18">
        <v>0</v>
      </c>
      <c r="SX20" s="18">
        <v>0</v>
      </c>
      <c r="SY20" s="18">
        <v>0</v>
      </c>
      <c r="SZ20" s="18">
        <v>0</v>
      </c>
      <c r="TA20" s="18" t="s">
        <v>55</v>
      </c>
      <c r="TB20" s="18">
        <v>0</v>
      </c>
      <c r="TC20" s="18">
        <v>0</v>
      </c>
      <c r="TD20" s="17">
        <v>0</v>
      </c>
      <c r="TE20" s="17">
        <v>0</v>
      </c>
      <c r="TF20" s="18" t="s">
        <v>55</v>
      </c>
      <c r="TG20" s="18">
        <v>0</v>
      </c>
      <c r="TH20" s="18">
        <v>0</v>
      </c>
      <c r="TI20" s="17">
        <v>0</v>
      </c>
      <c r="TJ20" s="17">
        <v>0</v>
      </c>
      <c r="TK20" s="18" t="s">
        <v>55</v>
      </c>
      <c r="TL20" s="18">
        <v>0</v>
      </c>
      <c r="TM20" s="18">
        <v>0</v>
      </c>
      <c r="TN20" s="17">
        <v>0</v>
      </c>
      <c r="TO20" s="17">
        <v>0</v>
      </c>
      <c r="TP20" s="18" t="s">
        <v>55</v>
      </c>
      <c r="TQ20" s="18">
        <v>0</v>
      </c>
      <c r="TR20" s="18">
        <v>0</v>
      </c>
      <c r="TS20" s="18">
        <v>0</v>
      </c>
      <c r="TT20" s="18">
        <v>0</v>
      </c>
      <c r="TU20" s="18" t="s">
        <v>55</v>
      </c>
      <c r="TV20" s="44">
        <f t="shared" si="48"/>
        <v>364822.2</v>
      </c>
      <c r="TW20" s="44">
        <f t="shared" si="49"/>
        <v>394151.10000000003</v>
      </c>
      <c r="TX20" s="44">
        <f t="shared" si="50"/>
        <v>416276.30000000005</v>
      </c>
      <c r="TY20" s="44">
        <f t="shared" si="51"/>
        <v>393416.9</v>
      </c>
      <c r="TZ20" s="45">
        <f t="shared" si="22"/>
        <v>94.508599216433879</v>
      </c>
      <c r="UA20" s="7"/>
      <c r="UB20" s="7"/>
      <c r="UD20" s="9"/>
    </row>
    <row r="21" spans="1:550" x14ac:dyDescent="0.2">
      <c r="A21" s="20" t="s">
        <v>22</v>
      </c>
      <c r="B21" s="47">
        <f t="shared" si="23"/>
        <v>188296</v>
      </c>
      <c r="C21" s="47">
        <f t="shared" si="23"/>
        <v>208682.9</v>
      </c>
      <c r="D21" s="44">
        <f t="shared" si="52"/>
        <v>210637.19999999998</v>
      </c>
      <c r="E21" s="44">
        <f t="shared" si="53"/>
        <v>210637.19999999998</v>
      </c>
      <c r="F21" s="45">
        <f t="shared" si="54"/>
        <v>100</v>
      </c>
      <c r="G21" s="17">
        <v>188296</v>
      </c>
      <c r="H21" s="17">
        <v>188296</v>
      </c>
      <c r="I21" s="30">
        <v>188296</v>
      </c>
      <c r="J21" s="17">
        <v>188296</v>
      </c>
      <c r="K21" s="17">
        <f t="shared" si="55"/>
        <v>100</v>
      </c>
      <c r="L21" s="17">
        <v>0</v>
      </c>
      <c r="M21" s="17">
        <v>16396</v>
      </c>
      <c r="N21" s="30">
        <v>17510.3</v>
      </c>
      <c r="O21" s="17">
        <v>17510.3</v>
      </c>
      <c r="P21" s="17">
        <f t="shared" si="56"/>
        <v>100</v>
      </c>
      <c r="Q21" s="17">
        <v>0</v>
      </c>
      <c r="R21" s="17">
        <v>0</v>
      </c>
      <c r="S21" s="17">
        <v>0</v>
      </c>
      <c r="T21" s="17">
        <v>0</v>
      </c>
      <c r="U21" s="17" t="s">
        <v>55</v>
      </c>
      <c r="V21" s="17">
        <v>0</v>
      </c>
      <c r="W21" s="33">
        <v>3990.9</v>
      </c>
      <c r="X21" s="33">
        <v>3990.9</v>
      </c>
      <c r="Y21" s="33">
        <v>3990.9</v>
      </c>
      <c r="Z21" s="18">
        <f t="shared" si="24"/>
        <v>100</v>
      </c>
      <c r="AA21" s="18">
        <v>0</v>
      </c>
      <c r="AB21" s="18">
        <v>0</v>
      </c>
      <c r="AC21" s="33">
        <v>840</v>
      </c>
      <c r="AD21" s="33">
        <v>840</v>
      </c>
      <c r="AE21" s="18">
        <f t="shared" si="25"/>
        <v>100</v>
      </c>
      <c r="AF21" s="44">
        <f t="shared" si="57"/>
        <v>32121.4</v>
      </c>
      <c r="AG21" s="44">
        <f t="shared" si="58"/>
        <v>133863</v>
      </c>
      <c r="AH21" s="44">
        <f t="shared" si="59"/>
        <v>143493</v>
      </c>
      <c r="AI21" s="44">
        <f t="shared" si="60"/>
        <v>140139.29999999999</v>
      </c>
      <c r="AJ21" s="45">
        <f t="shared" si="27"/>
        <v>97.66281282013756</v>
      </c>
      <c r="AK21" s="17">
        <v>0</v>
      </c>
      <c r="AL21" s="17">
        <v>24380.6</v>
      </c>
      <c r="AM21" s="17">
        <v>24380.6</v>
      </c>
      <c r="AN21" s="17">
        <v>24380.6</v>
      </c>
      <c r="AO21" s="17">
        <f t="shared" si="61"/>
        <v>100</v>
      </c>
      <c r="AP21" s="17">
        <v>0</v>
      </c>
      <c r="AQ21" s="17">
        <v>0</v>
      </c>
      <c r="AR21" s="30">
        <v>0</v>
      </c>
      <c r="AS21" s="17">
        <v>0</v>
      </c>
      <c r="AT21" s="17" t="s">
        <v>55</v>
      </c>
      <c r="AU21" s="17">
        <v>0</v>
      </c>
      <c r="AV21" s="17">
        <v>0</v>
      </c>
      <c r="AW21" s="17">
        <v>0</v>
      </c>
      <c r="AX21" s="17">
        <v>0</v>
      </c>
      <c r="AY21" s="17" t="s">
        <v>55</v>
      </c>
      <c r="AZ21" s="17">
        <v>9869.9</v>
      </c>
      <c r="BA21" s="17">
        <v>7210.5</v>
      </c>
      <c r="BB21" s="30">
        <v>7210.5</v>
      </c>
      <c r="BC21" s="17">
        <v>7210.5</v>
      </c>
      <c r="BD21" s="17">
        <f t="shared" si="1"/>
        <v>100</v>
      </c>
      <c r="BE21" s="17">
        <v>1020.2</v>
      </c>
      <c r="BF21" s="17">
        <v>0</v>
      </c>
      <c r="BG21" s="30">
        <v>0</v>
      </c>
      <c r="BH21" s="17">
        <v>0</v>
      </c>
      <c r="BI21" s="17" t="s">
        <v>55</v>
      </c>
      <c r="BJ21" s="17">
        <v>0</v>
      </c>
      <c r="BK21" s="17">
        <v>0</v>
      </c>
      <c r="BL21" s="30">
        <v>0</v>
      </c>
      <c r="BM21" s="30">
        <v>0</v>
      </c>
      <c r="BN21" s="17" t="s">
        <v>55</v>
      </c>
      <c r="BO21" s="17">
        <v>0</v>
      </c>
      <c r="BP21" s="17">
        <v>0</v>
      </c>
      <c r="BQ21" s="30">
        <v>0</v>
      </c>
      <c r="BR21" s="30">
        <v>0</v>
      </c>
      <c r="BS21" s="17" t="s">
        <v>55</v>
      </c>
      <c r="BT21" s="17">
        <v>3294.5</v>
      </c>
      <c r="BU21" s="17">
        <v>5741.9</v>
      </c>
      <c r="BV21" s="30">
        <v>6564.5</v>
      </c>
      <c r="BW21" s="30">
        <v>4793.1000000000004</v>
      </c>
      <c r="BX21" s="17">
        <f t="shared" si="62"/>
        <v>73.015461954451979</v>
      </c>
      <c r="BY21" s="17">
        <v>0</v>
      </c>
      <c r="BZ21" s="17">
        <v>0</v>
      </c>
      <c r="CA21" s="17">
        <v>0</v>
      </c>
      <c r="CB21" s="17">
        <v>0</v>
      </c>
      <c r="CC21" s="17" t="s">
        <v>55</v>
      </c>
      <c r="CD21" s="17">
        <v>0</v>
      </c>
      <c r="CE21" s="17">
        <v>0</v>
      </c>
      <c r="CF21" s="17">
        <v>0</v>
      </c>
      <c r="CG21" s="17">
        <v>0</v>
      </c>
      <c r="CH21" s="17" t="s">
        <v>55</v>
      </c>
      <c r="CI21" s="17">
        <v>1224.8</v>
      </c>
      <c r="CJ21" s="17">
        <v>1224.8</v>
      </c>
      <c r="CK21" s="17">
        <v>1224.8</v>
      </c>
      <c r="CL21" s="17">
        <v>1224.8</v>
      </c>
      <c r="CM21" s="17">
        <f t="shared" si="75"/>
        <v>100</v>
      </c>
      <c r="CN21" s="17">
        <v>0</v>
      </c>
      <c r="CO21" s="17">
        <v>10312.700000000001</v>
      </c>
      <c r="CP21" s="30">
        <v>10312.700000000001</v>
      </c>
      <c r="CQ21" s="17">
        <v>8790.1</v>
      </c>
      <c r="CR21" s="17">
        <f t="shared" si="28"/>
        <v>85.235680277715815</v>
      </c>
      <c r="CS21" s="17">
        <v>0</v>
      </c>
      <c r="CT21" s="17">
        <v>0</v>
      </c>
      <c r="CU21" s="17">
        <v>0</v>
      </c>
      <c r="CV21" s="17">
        <v>0</v>
      </c>
      <c r="CW21" s="17" t="s">
        <v>55</v>
      </c>
      <c r="CX21" s="17">
        <v>0</v>
      </c>
      <c r="CY21" s="17">
        <v>0</v>
      </c>
      <c r="CZ21" s="30">
        <v>0</v>
      </c>
      <c r="DA21" s="30">
        <v>0</v>
      </c>
      <c r="DB21" s="17" t="s">
        <v>55</v>
      </c>
      <c r="DC21" s="17">
        <v>134.19999999999999</v>
      </c>
      <c r="DD21" s="17">
        <v>134.19999999999999</v>
      </c>
      <c r="DE21" s="30">
        <v>134.19999999999999</v>
      </c>
      <c r="DF21" s="17">
        <v>134.19999999999999</v>
      </c>
      <c r="DG21" s="17">
        <f t="shared" si="29"/>
        <v>100</v>
      </c>
      <c r="DH21" s="17">
        <v>250</v>
      </c>
      <c r="DI21" s="17">
        <v>250</v>
      </c>
      <c r="DJ21" s="30">
        <v>250</v>
      </c>
      <c r="DK21" s="17">
        <v>250</v>
      </c>
      <c r="DL21" s="17">
        <f>DK21/DJ21%</f>
        <v>100</v>
      </c>
      <c r="DM21" s="17">
        <v>0</v>
      </c>
      <c r="DN21" s="17">
        <v>0</v>
      </c>
      <c r="DO21" s="30">
        <v>0</v>
      </c>
      <c r="DP21" s="30">
        <v>0</v>
      </c>
      <c r="DQ21" s="17" t="s">
        <v>55</v>
      </c>
      <c r="DR21" s="17">
        <v>0</v>
      </c>
      <c r="DS21" s="17">
        <v>0</v>
      </c>
      <c r="DT21" s="30">
        <v>0</v>
      </c>
      <c r="DU21" s="17">
        <v>0</v>
      </c>
      <c r="DV21" s="17" t="s">
        <v>55</v>
      </c>
      <c r="DW21" s="17">
        <v>0</v>
      </c>
      <c r="DX21" s="17">
        <v>0</v>
      </c>
      <c r="DY21" s="30">
        <v>0</v>
      </c>
      <c r="DZ21" s="30">
        <v>0</v>
      </c>
      <c r="EA21" s="17" t="s">
        <v>55</v>
      </c>
      <c r="EB21" s="17">
        <v>0</v>
      </c>
      <c r="EC21" s="17">
        <v>0</v>
      </c>
      <c r="ED21" s="30">
        <v>0</v>
      </c>
      <c r="EE21" s="30">
        <v>0</v>
      </c>
      <c r="EF21" s="17" t="s">
        <v>55</v>
      </c>
      <c r="EG21" s="17">
        <v>3447.6</v>
      </c>
      <c r="EH21" s="17">
        <v>2747.6</v>
      </c>
      <c r="EI21" s="30">
        <v>2747.6</v>
      </c>
      <c r="EJ21" s="17">
        <v>2687.9</v>
      </c>
      <c r="EK21" s="17">
        <f t="shared" si="79"/>
        <v>97.827194642597178</v>
      </c>
      <c r="EL21" s="17">
        <v>0</v>
      </c>
      <c r="EM21" s="17">
        <v>1881.6</v>
      </c>
      <c r="EN21" s="17">
        <v>1881.6</v>
      </c>
      <c r="EO21" s="17">
        <v>1881.6</v>
      </c>
      <c r="EP21" s="17">
        <f t="shared" si="76"/>
        <v>100</v>
      </c>
      <c r="EQ21" s="17">
        <v>0</v>
      </c>
      <c r="ER21" s="17">
        <v>0</v>
      </c>
      <c r="ES21" s="17">
        <v>0</v>
      </c>
      <c r="ET21" s="17">
        <v>0</v>
      </c>
      <c r="EU21" s="17" t="s">
        <v>55</v>
      </c>
      <c r="EV21" s="17">
        <v>0</v>
      </c>
      <c r="EW21" s="17">
        <v>3584.4</v>
      </c>
      <c r="EX21" s="30">
        <v>3584.3</v>
      </c>
      <c r="EY21" s="30">
        <v>3584.3</v>
      </c>
      <c r="EZ21" s="24">
        <f t="shared" si="63"/>
        <v>100</v>
      </c>
      <c r="FA21" s="24">
        <v>0</v>
      </c>
      <c r="FB21" s="24">
        <v>0</v>
      </c>
      <c r="FC21" s="30">
        <v>0</v>
      </c>
      <c r="FD21" s="30">
        <v>0</v>
      </c>
      <c r="FE21" s="24" t="s">
        <v>55</v>
      </c>
      <c r="FF21" s="24">
        <v>0</v>
      </c>
      <c r="FG21" s="24">
        <v>1500</v>
      </c>
      <c r="FH21" s="24">
        <v>1500</v>
      </c>
      <c r="FI21" s="24">
        <v>1500</v>
      </c>
      <c r="FJ21" s="24">
        <f t="shared" si="64"/>
        <v>100</v>
      </c>
      <c r="FK21" s="24">
        <v>0</v>
      </c>
      <c r="FL21" s="24">
        <v>0</v>
      </c>
      <c r="FM21" s="30">
        <v>0</v>
      </c>
      <c r="FN21" s="30">
        <v>0</v>
      </c>
      <c r="FO21" s="24" t="s">
        <v>55</v>
      </c>
      <c r="FP21" s="24">
        <v>229.5</v>
      </c>
      <c r="FQ21" s="24">
        <v>229.5</v>
      </c>
      <c r="FR21" s="30">
        <v>229.4</v>
      </c>
      <c r="FS21" s="24">
        <v>229.4</v>
      </c>
      <c r="FT21" s="24">
        <f>FS21/FR21%</f>
        <v>100</v>
      </c>
      <c r="FU21" s="24">
        <v>0</v>
      </c>
      <c r="FV21" s="24">
        <v>0</v>
      </c>
      <c r="FW21" s="24">
        <v>0</v>
      </c>
      <c r="FX21" s="24">
        <v>0</v>
      </c>
      <c r="FY21" s="24" t="s">
        <v>55</v>
      </c>
      <c r="FZ21" s="24">
        <v>0</v>
      </c>
      <c r="GA21" s="24">
        <v>7527.7</v>
      </c>
      <c r="GB21" s="24">
        <v>7527.6</v>
      </c>
      <c r="GC21" s="24">
        <v>7527.6</v>
      </c>
      <c r="GD21" s="24">
        <f t="shared" si="31"/>
        <v>99.999999999999986</v>
      </c>
      <c r="GE21" s="24">
        <v>2035.7</v>
      </c>
      <c r="GF21" s="24">
        <v>2035.7</v>
      </c>
      <c r="GG21" s="24">
        <v>2035.7</v>
      </c>
      <c r="GH21" s="24">
        <v>2035.7</v>
      </c>
      <c r="GI21" s="24">
        <f t="shared" si="32"/>
        <v>100</v>
      </c>
      <c r="GJ21" s="24">
        <v>0</v>
      </c>
      <c r="GK21" s="24">
        <v>0</v>
      </c>
      <c r="GL21" s="24">
        <v>0</v>
      </c>
      <c r="GM21" s="24">
        <v>0</v>
      </c>
      <c r="GN21" s="24" t="s">
        <v>55</v>
      </c>
      <c r="GO21" s="24">
        <v>0</v>
      </c>
      <c r="GP21" s="24">
        <v>0</v>
      </c>
      <c r="GQ21" s="24">
        <v>0</v>
      </c>
      <c r="GR21" s="24">
        <v>0</v>
      </c>
      <c r="GS21" s="25" t="s">
        <v>55</v>
      </c>
      <c r="GT21" s="25">
        <v>0</v>
      </c>
      <c r="GU21" s="25">
        <v>0</v>
      </c>
      <c r="GV21" s="24">
        <v>0</v>
      </c>
      <c r="GW21" s="24">
        <v>0</v>
      </c>
      <c r="GX21" s="24" t="s">
        <v>55</v>
      </c>
      <c r="GY21" s="24">
        <v>8067</v>
      </c>
      <c r="GZ21" s="24">
        <v>51693.4</v>
      </c>
      <c r="HA21" s="24">
        <v>60501.1</v>
      </c>
      <c r="HB21" s="24">
        <v>60501.1</v>
      </c>
      <c r="HC21" s="24">
        <f t="shared" si="33"/>
        <v>100</v>
      </c>
      <c r="HD21" s="24">
        <v>0</v>
      </c>
      <c r="HE21" s="24">
        <v>0</v>
      </c>
      <c r="HF21" s="24">
        <v>0</v>
      </c>
      <c r="HG21" s="24">
        <v>0</v>
      </c>
      <c r="HH21" s="24" t="s">
        <v>55</v>
      </c>
      <c r="HI21" s="24">
        <v>0</v>
      </c>
      <c r="HJ21" s="24">
        <v>150</v>
      </c>
      <c r="HK21" s="24">
        <v>150</v>
      </c>
      <c r="HL21" s="24">
        <v>150</v>
      </c>
      <c r="HM21" s="24">
        <f>(HL21/HK21)*100</f>
        <v>100</v>
      </c>
      <c r="HN21" s="24">
        <v>0</v>
      </c>
      <c r="HO21" s="24">
        <v>0</v>
      </c>
      <c r="HP21" s="24">
        <v>0</v>
      </c>
      <c r="HQ21" s="24">
        <v>0</v>
      </c>
      <c r="HR21" s="24" t="s">
        <v>55</v>
      </c>
      <c r="HS21" s="24">
        <v>0</v>
      </c>
      <c r="HT21" s="24">
        <v>0</v>
      </c>
      <c r="HU21" s="24">
        <v>0</v>
      </c>
      <c r="HV21" s="24">
        <v>0</v>
      </c>
      <c r="HW21" s="24" t="s">
        <v>55</v>
      </c>
      <c r="HX21" s="24">
        <v>0</v>
      </c>
      <c r="HY21" s="24">
        <v>0</v>
      </c>
      <c r="HZ21" s="24">
        <v>0</v>
      </c>
      <c r="IA21" s="24">
        <v>0</v>
      </c>
      <c r="IB21" s="24" t="s">
        <v>55</v>
      </c>
      <c r="IC21" s="24">
        <v>0</v>
      </c>
      <c r="ID21" s="24">
        <v>10710.4</v>
      </c>
      <c r="IE21" s="24">
        <v>10710.4</v>
      </c>
      <c r="IF21" s="24">
        <v>10710.4</v>
      </c>
      <c r="IG21" s="24">
        <f t="shared" si="78"/>
        <v>100</v>
      </c>
      <c r="IH21" s="24">
        <v>2548</v>
      </c>
      <c r="II21" s="24">
        <v>2548</v>
      </c>
      <c r="IJ21" s="30">
        <v>2548</v>
      </c>
      <c r="IK21" s="17">
        <v>2548</v>
      </c>
      <c r="IL21" s="25">
        <f>IK21/IJ21%</f>
        <v>100</v>
      </c>
      <c r="IM21" s="15">
        <f t="shared" si="65"/>
        <v>450124.79999999987</v>
      </c>
      <c r="IN21" s="15">
        <f t="shared" si="66"/>
        <v>452220.69999999995</v>
      </c>
      <c r="IO21" s="15">
        <f t="shared" si="67"/>
        <v>464928.6999999999</v>
      </c>
      <c r="IP21" s="15">
        <f t="shared" si="68"/>
        <v>464463.89999999997</v>
      </c>
      <c r="IQ21" s="13">
        <f t="shared" si="69"/>
        <v>99.9000276816639</v>
      </c>
      <c r="IR21" s="17">
        <v>3483.7</v>
      </c>
      <c r="IS21" s="17">
        <v>2533.6999999999998</v>
      </c>
      <c r="IT21" s="26">
        <v>2533.6999999999998</v>
      </c>
      <c r="IU21" s="26">
        <v>2533.6999999999998</v>
      </c>
      <c r="IV21" s="17">
        <f t="shared" si="4"/>
        <v>100</v>
      </c>
      <c r="IW21" s="17">
        <v>114.2</v>
      </c>
      <c r="IX21" s="17">
        <v>114.2</v>
      </c>
      <c r="IY21" s="26">
        <v>114.2</v>
      </c>
      <c r="IZ21" s="17">
        <v>114.2</v>
      </c>
      <c r="JA21" s="17">
        <f>IZ21/IY21%</f>
        <v>99.999999999999986</v>
      </c>
      <c r="JB21" s="17">
        <v>0.1</v>
      </c>
      <c r="JC21" s="17">
        <v>0.1</v>
      </c>
      <c r="JD21" s="26">
        <v>0.1</v>
      </c>
      <c r="JE21" s="17">
        <v>0.1</v>
      </c>
      <c r="JF21" s="17">
        <f t="shared" si="6"/>
        <v>100</v>
      </c>
      <c r="JG21" s="17">
        <v>162289.79999999999</v>
      </c>
      <c r="JH21" s="17">
        <v>111535.4</v>
      </c>
      <c r="JI21" s="26">
        <v>120524.8</v>
      </c>
      <c r="JJ21" s="17">
        <v>120524.8</v>
      </c>
      <c r="JK21" s="17">
        <f t="shared" si="35"/>
        <v>100</v>
      </c>
      <c r="JL21" s="17">
        <v>224947.3</v>
      </c>
      <c r="JM21" s="17">
        <v>296584.90000000002</v>
      </c>
      <c r="JN21" s="24">
        <v>300303.5</v>
      </c>
      <c r="JO21" s="24">
        <v>300303.5</v>
      </c>
      <c r="JP21" s="25">
        <f t="shared" si="36"/>
        <v>100</v>
      </c>
      <c r="JQ21" s="25">
        <v>22623.3</v>
      </c>
      <c r="JR21" s="25">
        <v>15863.1</v>
      </c>
      <c r="JS21" s="26">
        <v>15863.1</v>
      </c>
      <c r="JT21" s="24">
        <v>15484.2</v>
      </c>
      <c r="JU21" s="24">
        <f t="shared" si="37"/>
        <v>97.611437865234421</v>
      </c>
      <c r="JV21" s="24">
        <v>7959.6</v>
      </c>
      <c r="JW21" s="24">
        <v>0</v>
      </c>
      <c r="JX21" s="26">
        <v>0</v>
      </c>
      <c r="JY21" s="17">
        <v>0</v>
      </c>
      <c r="JZ21" s="17" t="s">
        <v>55</v>
      </c>
      <c r="KA21" s="17">
        <v>501</v>
      </c>
      <c r="KB21" s="17">
        <v>501</v>
      </c>
      <c r="KC21" s="26">
        <v>501</v>
      </c>
      <c r="KD21" s="17">
        <v>501</v>
      </c>
      <c r="KE21" s="17">
        <f>KD21/KC21%</f>
        <v>100</v>
      </c>
      <c r="KF21" s="17">
        <v>0</v>
      </c>
      <c r="KG21" s="17">
        <v>0</v>
      </c>
      <c r="KH21" s="26">
        <v>0</v>
      </c>
      <c r="KI21" s="17">
        <v>0</v>
      </c>
      <c r="KJ21" s="17" t="s">
        <v>55</v>
      </c>
      <c r="KK21" s="17">
        <v>457.6</v>
      </c>
      <c r="KL21" s="17">
        <v>367.6</v>
      </c>
      <c r="KM21" s="26">
        <v>367.6</v>
      </c>
      <c r="KN21" s="17">
        <v>367.6</v>
      </c>
      <c r="KO21" s="17">
        <f t="shared" si="8"/>
        <v>100</v>
      </c>
      <c r="KP21" s="17">
        <v>262.5</v>
      </c>
      <c r="KQ21" s="17">
        <v>262.5</v>
      </c>
      <c r="KR21" s="26">
        <v>262.5</v>
      </c>
      <c r="KS21" s="17">
        <v>262.5</v>
      </c>
      <c r="KT21" s="17">
        <f t="shared" si="9"/>
        <v>100</v>
      </c>
      <c r="KU21" s="17">
        <v>0.4</v>
      </c>
      <c r="KV21" s="17">
        <v>0.4</v>
      </c>
      <c r="KW21" s="26">
        <v>0.4</v>
      </c>
      <c r="KX21" s="17">
        <v>0.4</v>
      </c>
      <c r="KY21" s="17">
        <f t="shared" si="10"/>
        <v>100</v>
      </c>
      <c r="KZ21" s="17">
        <v>222.8</v>
      </c>
      <c r="LA21" s="17">
        <v>162.1</v>
      </c>
      <c r="LB21" s="26">
        <v>162.1</v>
      </c>
      <c r="LC21" s="17">
        <v>162.1</v>
      </c>
      <c r="LD21" s="17">
        <f t="shared" si="70"/>
        <v>100</v>
      </c>
      <c r="LE21" s="17">
        <v>2.5</v>
      </c>
      <c r="LF21" s="17">
        <v>2.5</v>
      </c>
      <c r="LG21" s="26">
        <v>2.5</v>
      </c>
      <c r="LH21" s="17">
        <v>1</v>
      </c>
      <c r="LI21" s="17">
        <f>LH21/LG21%</f>
        <v>40</v>
      </c>
      <c r="LJ21" s="17">
        <v>592.6</v>
      </c>
      <c r="LK21" s="17">
        <v>842.6</v>
      </c>
      <c r="LL21" s="26">
        <v>842.6</v>
      </c>
      <c r="LM21" s="17">
        <v>818.2</v>
      </c>
      <c r="LN21" s="17">
        <f t="shared" si="11"/>
        <v>97.104201281746981</v>
      </c>
      <c r="LO21" s="17">
        <v>419.8</v>
      </c>
      <c r="LP21" s="17">
        <v>419.8</v>
      </c>
      <c r="LQ21" s="26">
        <v>419.8</v>
      </c>
      <c r="LR21" s="17">
        <v>398.6</v>
      </c>
      <c r="LS21" s="17">
        <f t="shared" si="12"/>
        <v>94.949976179132918</v>
      </c>
      <c r="LT21" s="17">
        <v>0</v>
      </c>
      <c r="LU21" s="17">
        <v>0</v>
      </c>
      <c r="LV21" s="26">
        <v>0</v>
      </c>
      <c r="LW21" s="17">
        <v>0</v>
      </c>
      <c r="LX21" s="17" t="s">
        <v>55</v>
      </c>
      <c r="LY21" s="17">
        <v>0</v>
      </c>
      <c r="LZ21" s="17">
        <v>0</v>
      </c>
      <c r="MA21" s="31">
        <v>0</v>
      </c>
      <c r="MB21" s="17">
        <v>0</v>
      </c>
      <c r="MC21" s="17" t="s">
        <v>55</v>
      </c>
      <c r="MD21" s="17">
        <v>2435</v>
      </c>
      <c r="ME21" s="17">
        <v>2556.9</v>
      </c>
      <c r="MF21" s="31">
        <v>2556.9</v>
      </c>
      <c r="MG21" s="17">
        <v>2556.9</v>
      </c>
      <c r="MH21" s="17">
        <f t="shared" si="13"/>
        <v>100</v>
      </c>
      <c r="MI21" s="17">
        <v>0</v>
      </c>
      <c r="MJ21" s="17">
        <v>0</v>
      </c>
      <c r="MK21" s="26">
        <v>0</v>
      </c>
      <c r="ML21" s="26">
        <v>0</v>
      </c>
      <c r="MM21" s="17" t="s">
        <v>55</v>
      </c>
      <c r="MN21" s="17">
        <v>406.6</v>
      </c>
      <c r="MO21" s="17">
        <v>443.6</v>
      </c>
      <c r="MP21" s="26">
        <v>443.6</v>
      </c>
      <c r="MQ21" s="17">
        <v>443.6</v>
      </c>
      <c r="MR21" s="17">
        <f t="shared" si="81"/>
        <v>100</v>
      </c>
      <c r="MS21" s="17">
        <v>4664.5</v>
      </c>
      <c r="MT21" s="17">
        <v>1620</v>
      </c>
      <c r="MU21" s="26">
        <v>1620</v>
      </c>
      <c r="MV21" s="17">
        <v>1620</v>
      </c>
      <c r="MW21" s="17">
        <f t="shared" si="80"/>
        <v>100</v>
      </c>
      <c r="MX21" s="17">
        <v>1610</v>
      </c>
      <c r="MY21" s="17">
        <v>1610</v>
      </c>
      <c r="MZ21" s="26">
        <v>1610</v>
      </c>
      <c r="NA21" s="17">
        <v>1610</v>
      </c>
      <c r="NB21" s="17">
        <f>NA21/MZ21%</f>
        <v>99.999999999999986</v>
      </c>
      <c r="NC21" s="17">
        <v>385.2</v>
      </c>
      <c r="ND21" s="17">
        <v>0</v>
      </c>
      <c r="NE21" s="17">
        <v>0</v>
      </c>
      <c r="NF21" s="17">
        <v>0</v>
      </c>
      <c r="NG21" s="17" t="s">
        <v>55</v>
      </c>
      <c r="NH21" s="17">
        <v>12948.3</v>
      </c>
      <c r="NI21" s="17">
        <v>13002.3</v>
      </c>
      <c r="NJ21" s="26">
        <v>13002.3</v>
      </c>
      <c r="NK21" s="17">
        <v>12963.5</v>
      </c>
      <c r="NL21" s="17">
        <f t="shared" si="71"/>
        <v>99.701591256931479</v>
      </c>
      <c r="NM21" s="17">
        <v>3798</v>
      </c>
      <c r="NN21" s="17">
        <v>3798</v>
      </c>
      <c r="NO21" s="26">
        <v>3798</v>
      </c>
      <c r="NP21" s="17">
        <v>3798</v>
      </c>
      <c r="NQ21" s="17">
        <f t="shared" si="38"/>
        <v>100</v>
      </c>
      <c r="NR21" s="47">
        <f t="shared" si="39"/>
        <v>8397.6</v>
      </c>
      <c r="NS21" s="47">
        <f t="shared" si="40"/>
        <v>47010.399999999994</v>
      </c>
      <c r="NT21" s="47">
        <f t="shared" si="41"/>
        <v>57018.2</v>
      </c>
      <c r="NU21" s="47">
        <f t="shared" si="42"/>
        <v>56566.399999999994</v>
      </c>
      <c r="NV21" s="52">
        <f t="shared" si="43"/>
        <v>99.207621426141117</v>
      </c>
      <c r="NW21" s="24">
        <v>0</v>
      </c>
      <c r="NX21" s="24">
        <v>10355.6</v>
      </c>
      <c r="NY21" s="24">
        <v>10355.6</v>
      </c>
      <c r="NZ21" s="24">
        <v>9932.7999999999993</v>
      </c>
      <c r="OA21" s="24">
        <f t="shared" si="72"/>
        <v>95.917184904785799</v>
      </c>
      <c r="OB21" s="24">
        <v>0</v>
      </c>
      <c r="OC21" s="24">
        <v>0</v>
      </c>
      <c r="OD21" s="24">
        <v>0</v>
      </c>
      <c r="OE21" s="24">
        <v>0</v>
      </c>
      <c r="OF21" s="24" t="s">
        <v>55</v>
      </c>
      <c r="OG21" s="24">
        <v>0</v>
      </c>
      <c r="OH21" s="24">
        <v>0</v>
      </c>
      <c r="OI21" s="24">
        <v>9798.7999999999993</v>
      </c>
      <c r="OJ21" s="24">
        <v>9798.7999999999993</v>
      </c>
      <c r="OK21" s="24">
        <f t="shared" si="73"/>
        <v>100</v>
      </c>
      <c r="OL21" s="24">
        <v>0</v>
      </c>
      <c r="OM21" s="24">
        <v>0</v>
      </c>
      <c r="ON21" s="24">
        <v>0</v>
      </c>
      <c r="OO21" s="24">
        <v>0</v>
      </c>
      <c r="OP21" s="24" t="s">
        <v>55</v>
      </c>
      <c r="OQ21" s="24">
        <v>0</v>
      </c>
      <c r="OR21" s="24">
        <v>0</v>
      </c>
      <c r="OS21" s="24">
        <v>0</v>
      </c>
      <c r="OT21" s="24">
        <v>0</v>
      </c>
      <c r="OU21" s="24" t="s">
        <v>55</v>
      </c>
      <c r="OV21" s="24">
        <v>0</v>
      </c>
      <c r="OW21" s="24">
        <v>1354.1</v>
      </c>
      <c r="OX21" s="24">
        <v>1354.1</v>
      </c>
      <c r="OY21" s="24">
        <v>1325.1</v>
      </c>
      <c r="OZ21" s="24">
        <f t="shared" si="44"/>
        <v>97.858356103685111</v>
      </c>
      <c r="PA21" s="24">
        <v>0</v>
      </c>
      <c r="PB21" s="24">
        <v>0</v>
      </c>
      <c r="PC21" s="24">
        <v>109</v>
      </c>
      <c r="PD21" s="24">
        <v>109</v>
      </c>
      <c r="PE21" s="24">
        <f t="shared" si="45"/>
        <v>100</v>
      </c>
      <c r="PF21" s="24">
        <v>0</v>
      </c>
      <c r="PG21" s="24">
        <v>0</v>
      </c>
      <c r="PH21" s="24">
        <v>100</v>
      </c>
      <c r="PI21" s="24">
        <v>100</v>
      </c>
      <c r="PJ21" s="24">
        <f>(PI21/PH21)*100</f>
        <v>100</v>
      </c>
      <c r="PK21" s="24">
        <v>0</v>
      </c>
      <c r="PL21" s="24">
        <v>4232.7</v>
      </c>
      <c r="PM21" s="30">
        <v>4232.7</v>
      </c>
      <c r="PN21" s="17">
        <v>4232.7</v>
      </c>
      <c r="PO21" s="17">
        <f>(PN21/PM21)*100</f>
        <v>100</v>
      </c>
      <c r="PP21" s="17">
        <v>0</v>
      </c>
      <c r="PQ21" s="17">
        <v>0</v>
      </c>
      <c r="PR21" s="30">
        <v>0</v>
      </c>
      <c r="PS21" s="30">
        <v>0</v>
      </c>
      <c r="PT21" s="30" t="s">
        <v>55</v>
      </c>
      <c r="PU21" s="30">
        <v>8397.6</v>
      </c>
      <c r="PV21" s="30">
        <v>8397.6</v>
      </c>
      <c r="PW21" s="17">
        <v>8397.6</v>
      </c>
      <c r="PX21" s="17">
        <v>8397.6</v>
      </c>
      <c r="PY21" s="18">
        <f t="shared" si="46"/>
        <v>100</v>
      </c>
      <c r="PZ21" s="18">
        <v>0</v>
      </c>
      <c r="QA21" s="18">
        <v>0</v>
      </c>
      <c r="QB21" s="17">
        <v>0</v>
      </c>
      <c r="QC21" s="17">
        <v>0</v>
      </c>
      <c r="QD21" s="17" t="s">
        <v>55</v>
      </c>
      <c r="QE21" s="17">
        <v>0</v>
      </c>
      <c r="QF21" s="17">
        <v>0</v>
      </c>
      <c r="QG21" s="17">
        <v>0</v>
      </c>
      <c r="QH21" s="17">
        <v>0</v>
      </c>
      <c r="QI21" s="18" t="s">
        <v>55</v>
      </c>
      <c r="QJ21" s="18">
        <v>0</v>
      </c>
      <c r="QK21" s="18">
        <v>19473.7</v>
      </c>
      <c r="QL21" s="17">
        <v>19473.7</v>
      </c>
      <c r="QM21" s="17">
        <v>19473.7</v>
      </c>
      <c r="QN21" s="18">
        <f>(QM21/QL21)*100</f>
        <v>100</v>
      </c>
      <c r="QO21" s="18">
        <v>0</v>
      </c>
      <c r="QP21" s="18">
        <v>3000</v>
      </c>
      <c r="QQ21" s="17">
        <v>3000</v>
      </c>
      <c r="QR21" s="17">
        <v>3000</v>
      </c>
      <c r="QS21" s="18">
        <f t="shared" si="47"/>
        <v>100</v>
      </c>
      <c r="QT21" s="18">
        <v>0</v>
      </c>
      <c r="QU21" s="18">
        <v>0</v>
      </c>
      <c r="QV21" s="17">
        <v>0</v>
      </c>
      <c r="QW21" s="17">
        <v>0</v>
      </c>
      <c r="QX21" s="17" t="s">
        <v>55</v>
      </c>
      <c r="QY21" s="18">
        <v>0</v>
      </c>
      <c r="QZ21" s="17">
        <v>0</v>
      </c>
      <c r="RA21" s="17">
        <v>0</v>
      </c>
      <c r="RB21" s="17">
        <v>0</v>
      </c>
      <c r="RC21" s="18" t="s">
        <v>55</v>
      </c>
      <c r="RD21" s="18">
        <v>0</v>
      </c>
      <c r="RE21" s="18">
        <v>0</v>
      </c>
      <c r="RF21" s="17">
        <v>0</v>
      </c>
      <c r="RG21" s="17">
        <v>0</v>
      </c>
      <c r="RH21" s="18" t="s">
        <v>55</v>
      </c>
      <c r="RI21" s="18">
        <v>0</v>
      </c>
      <c r="RJ21" s="18">
        <v>0</v>
      </c>
      <c r="RK21" s="17">
        <v>0</v>
      </c>
      <c r="RL21" s="17">
        <v>0</v>
      </c>
      <c r="RM21" s="18" t="s">
        <v>55</v>
      </c>
      <c r="RN21" s="18">
        <v>0</v>
      </c>
      <c r="RO21" s="18">
        <v>196.7</v>
      </c>
      <c r="RP21" s="17">
        <v>196.7</v>
      </c>
      <c r="RQ21" s="17">
        <v>196.7</v>
      </c>
      <c r="RR21" s="17">
        <f>(RQ21/RP21)*100</f>
        <v>100</v>
      </c>
      <c r="RS21" s="17">
        <v>0</v>
      </c>
      <c r="RT21" s="17">
        <v>0</v>
      </c>
      <c r="RU21" s="17">
        <v>0</v>
      </c>
      <c r="RV21" s="17">
        <v>0</v>
      </c>
      <c r="RW21" s="18" t="s">
        <v>55</v>
      </c>
      <c r="RX21" s="18">
        <v>0</v>
      </c>
      <c r="RY21" s="18">
        <v>0</v>
      </c>
      <c r="RZ21" s="17">
        <v>0</v>
      </c>
      <c r="SA21" s="17">
        <v>0</v>
      </c>
      <c r="SB21" s="18" t="s">
        <v>55</v>
      </c>
      <c r="SC21" s="18">
        <v>0</v>
      </c>
      <c r="SD21" s="18">
        <v>0</v>
      </c>
      <c r="SE21" s="18">
        <v>0</v>
      </c>
      <c r="SF21" s="18">
        <v>0</v>
      </c>
      <c r="SG21" s="18" t="s">
        <v>55</v>
      </c>
      <c r="SH21" s="18">
        <v>0</v>
      </c>
      <c r="SI21" s="18">
        <v>0</v>
      </c>
      <c r="SJ21" s="18">
        <v>0</v>
      </c>
      <c r="SK21" s="18">
        <v>0</v>
      </c>
      <c r="SL21" s="18" t="s">
        <v>55</v>
      </c>
      <c r="SM21" s="18">
        <v>0</v>
      </c>
      <c r="SN21" s="18">
        <v>0</v>
      </c>
      <c r="SO21" s="18">
        <v>0</v>
      </c>
      <c r="SP21" s="18">
        <v>0</v>
      </c>
      <c r="SQ21" s="18" t="s">
        <v>55</v>
      </c>
      <c r="SR21" s="18">
        <v>0</v>
      </c>
      <c r="SS21" s="18">
        <v>0</v>
      </c>
      <c r="ST21" s="18">
        <v>0</v>
      </c>
      <c r="SU21" s="18">
        <v>0</v>
      </c>
      <c r="SV21" s="18" t="s">
        <v>55</v>
      </c>
      <c r="SW21" s="18">
        <v>0</v>
      </c>
      <c r="SX21" s="18">
        <v>0</v>
      </c>
      <c r="SY21" s="18">
        <v>0</v>
      </c>
      <c r="SZ21" s="18">
        <v>0</v>
      </c>
      <c r="TA21" s="18" t="s">
        <v>55</v>
      </c>
      <c r="TB21" s="18">
        <v>0</v>
      </c>
      <c r="TC21" s="18">
        <v>0</v>
      </c>
      <c r="TD21" s="17">
        <v>0</v>
      </c>
      <c r="TE21" s="17">
        <v>0</v>
      </c>
      <c r="TF21" s="18" t="s">
        <v>55</v>
      </c>
      <c r="TG21" s="18">
        <v>0</v>
      </c>
      <c r="TH21" s="18">
        <v>0</v>
      </c>
      <c r="TI21" s="17">
        <v>0</v>
      </c>
      <c r="TJ21" s="17">
        <v>0</v>
      </c>
      <c r="TK21" s="18" t="s">
        <v>55</v>
      </c>
      <c r="TL21" s="18">
        <v>0</v>
      </c>
      <c r="TM21" s="18">
        <v>0</v>
      </c>
      <c r="TN21" s="17">
        <v>0</v>
      </c>
      <c r="TO21" s="17">
        <v>0</v>
      </c>
      <c r="TP21" s="18" t="s">
        <v>55</v>
      </c>
      <c r="TQ21" s="18">
        <v>0</v>
      </c>
      <c r="TR21" s="18">
        <v>0</v>
      </c>
      <c r="TS21" s="18">
        <v>0</v>
      </c>
      <c r="TT21" s="18">
        <v>0</v>
      </c>
      <c r="TU21" s="18" t="s">
        <v>55</v>
      </c>
      <c r="TV21" s="44">
        <f t="shared" si="48"/>
        <v>678939.79999999981</v>
      </c>
      <c r="TW21" s="44">
        <f t="shared" si="49"/>
        <v>841777</v>
      </c>
      <c r="TX21" s="44">
        <f t="shared" si="50"/>
        <v>876077.09999999986</v>
      </c>
      <c r="TY21" s="44">
        <f t="shared" si="51"/>
        <v>871806.79999999993</v>
      </c>
      <c r="TZ21" s="45">
        <f t="shared" si="22"/>
        <v>99.512565731942999</v>
      </c>
      <c r="UA21" s="7"/>
      <c r="UB21" s="7"/>
      <c r="UD21" s="9"/>
    </row>
    <row r="22" spans="1:550" x14ac:dyDescent="0.2">
      <c r="A22" s="20" t="s">
        <v>23</v>
      </c>
      <c r="B22" s="47">
        <f t="shared" si="23"/>
        <v>56977</v>
      </c>
      <c r="C22" s="47">
        <f t="shared" si="23"/>
        <v>56977</v>
      </c>
      <c r="D22" s="44">
        <f t="shared" si="52"/>
        <v>57387</v>
      </c>
      <c r="E22" s="44">
        <f t="shared" si="53"/>
        <v>57387</v>
      </c>
      <c r="F22" s="45">
        <f t="shared" si="54"/>
        <v>100</v>
      </c>
      <c r="G22" s="17">
        <v>56977</v>
      </c>
      <c r="H22" s="17">
        <v>56977</v>
      </c>
      <c r="I22" s="30">
        <v>56977</v>
      </c>
      <c r="J22" s="17">
        <v>56977</v>
      </c>
      <c r="K22" s="17">
        <f t="shared" si="55"/>
        <v>100</v>
      </c>
      <c r="L22" s="17">
        <v>0</v>
      </c>
      <c r="M22" s="17">
        <v>0</v>
      </c>
      <c r="N22" s="30">
        <v>0</v>
      </c>
      <c r="O22" s="17">
        <v>0</v>
      </c>
      <c r="P22" s="17" t="s">
        <v>55</v>
      </c>
      <c r="Q22" s="17">
        <v>0</v>
      </c>
      <c r="R22" s="17">
        <v>0</v>
      </c>
      <c r="S22" s="17">
        <v>0</v>
      </c>
      <c r="T22" s="17">
        <v>0</v>
      </c>
      <c r="U22" s="17" t="s">
        <v>55</v>
      </c>
      <c r="V22" s="17">
        <v>0</v>
      </c>
      <c r="W22" s="33">
        <v>0</v>
      </c>
      <c r="X22" s="33">
        <v>0</v>
      </c>
      <c r="Y22" s="33">
        <v>0</v>
      </c>
      <c r="Z22" s="18" t="s">
        <v>55</v>
      </c>
      <c r="AA22" s="18">
        <v>0</v>
      </c>
      <c r="AB22" s="18">
        <v>0</v>
      </c>
      <c r="AC22" s="33">
        <v>410</v>
      </c>
      <c r="AD22" s="33">
        <v>410</v>
      </c>
      <c r="AE22" s="18">
        <f t="shared" si="25"/>
        <v>100</v>
      </c>
      <c r="AF22" s="44">
        <f t="shared" si="57"/>
        <v>91380</v>
      </c>
      <c r="AG22" s="44">
        <f t="shared" si="58"/>
        <v>153966.99999999997</v>
      </c>
      <c r="AH22" s="44">
        <f t="shared" si="59"/>
        <v>155778</v>
      </c>
      <c r="AI22" s="44">
        <f t="shared" si="60"/>
        <v>133963.1</v>
      </c>
      <c r="AJ22" s="45">
        <f t="shared" si="27"/>
        <v>85.996161203764331</v>
      </c>
      <c r="AK22" s="17">
        <v>0</v>
      </c>
      <c r="AL22" s="17">
        <v>8126.9</v>
      </c>
      <c r="AM22" s="17">
        <v>8126.9</v>
      </c>
      <c r="AN22" s="17">
        <v>7643.2</v>
      </c>
      <c r="AO22" s="17">
        <f t="shared" si="61"/>
        <v>94.048161045417075</v>
      </c>
      <c r="AP22" s="17">
        <v>0</v>
      </c>
      <c r="AQ22" s="17">
        <v>0</v>
      </c>
      <c r="AR22" s="30">
        <v>0</v>
      </c>
      <c r="AS22" s="17">
        <v>0</v>
      </c>
      <c r="AT22" s="17" t="s">
        <v>55</v>
      </c>
      <c r="AU22" s="17">
        <v>0</v>
      </c>
      <c r="AV22" s="17">
        <v>0</v>
      </c>
      <c r="AW22" s="17">
        <v>0</v>
      </c>
      <c r="AX22" s="17">
        <v>0</v>
      </c>
      <c r="AY22" s="17" t="s">
        <v>55</v>
      </c>
      <c r="AZ22" s="17">
        <v>0</v>
      </c>
      <c r="BA22" s="17">
        <v>0</v>
      </c>
      <c r="BB22" s="30">
        <v>0</v>
      </c>
      <c r="BC22" s="17">
        <v>0</v>
      </c>
      <c r="BD22" s="17" t="s">
        <v>55</v>
      </c>
      <c r="BE22" s="17">
        <v>0</v>
      </c>
      <c r="BF22" s="17">
        <v>0</v>
      </c>
      <c r="BG22" s="30">
        <v>0</v>
      </c>
      <c r="BH22" s="17">
        <v>0</v>
      </c>
      <c r="BI22" s="17" t="s">
        <v>55</v>
      </c>
      <c r="BJ22" s="17">
        <v>0</v>
      </c>
      <c r="BK22" s="17">
        <v>0</v>
      </c>
      <c r="BL22" s="30">
        <v>0</v>
      </c>
      <c r="BM22" s="30">
        <v>0</v>
      </c>
      <c r="BN22" s="17" t="s">
        <v>55</v>
      </c>
      <c r="BO22" s="17">
        <v>0</v>
      </c>
      <c r="BP22" s="17">
        <v>0</v>
      </c>
      <c r="BQ22" s="30">
        <v>0</v>
      </c>
      <c r="BR22" s="30">
        <v>0</v>
      </c>
      <c r="BS22" s="17" t="s">
        <v>55</v>
      </c>
      <c r="BT22" s="17">
        <v>2729.5</v>
      </c>
      <c r="BU22" s="17">
        <v>10173.799999999999</v>
      </c>
      <c r="BV22" s="30">
        <v>9422.5</v>
      </c>
      <c r="BW22" s="30">
        <v>9425.6</v>
      </c>
      <c r="BX22" s="17">
        <f t="shared" si="62"/>
        <v>100.03289997346776</v>
      </c>
      <c r="BY22" s="17">
        <v>0</v>
      </c>
      <c r="BZ22" s="17">
        <v>0</v>
      </c>
      <c r="CA22" s="17">
        <v>0</v>
      </c>
      <c r="CB22" s="17">
        <v>0</v>
      </c>
      <c r="CC22" s="17" t="s">
        <v>55</v>
      </c>
      <c r="CD22" s="17">
        <v>0</v>
      </c>
      <c r="CE22" s="17">
        <v>0</v>
      </c>
      <c r="CF22" s="17">
        <v>0</v>
      </c>
      <c r="CG22" s="17">
        <v>0</v>
      </c>
      <c r="CH22" s="17" t="s">
        <v>55</v>
      </c>
      <c r="CI22" s="17">
        <v>2005.8</v>
      </c>
      <c r="CJ22" s="17">
        <v>2005.8</v>
      </c>
      <c r="CK22" s="17">
        <v>2005.8</v>
      </c>
      <c r="CL22" s="17">
        <v>2005.8</v>
      </c>
      <c r="CM22" s="17">
        <f t="shared" si="75"/>
        <v>100</v>
      </c>
      <c r="CN22" s="17">
        <v>0</v>
      </c>
      <c r="CO22" s="17">
        <v>8217.9</v>
      </c>
      <c r="CP22" s="30">
        <v>8217.9</v>
      </c>
      <c r="CQ22" s="17">
        <v>7251.7</v>
      </c>
      <c r="CR22" s="17">
        <f t="shared" si="28"/>
        <v>88.2427384124898</v>
      </c>
      <c r="CS22" s="17">
        <v>0</v>
      </c>
      <c r="CT22" s="17">
        <v>0</v>
      </c>
      <c r="CU22" s="17">
        <v>0</v>
      </c>
      <c r="CV22" s="17">
        <v>0</v>
      </c>
      <c r="CW22" s="17" t="s">
        <v>55</v>
      </c>
      <c r="CX22" s="17">
        <v>0</v>
      </c>
      <c r="CY22" s="17">
        <v>0</v>
      </c>
      <c r="CZ22" s="30">
        <v>0</v>
      </c>
      <c r="DA22" s="30">
        <v>0</v>
      </c>
      <c r="DB22" s="17" t="s">
        <v>55</v>
      </c>
      <c r="DC22" s="17">
        <v>0</v>
      </c>
      <c r="DD22" s="17">
        <v>0</v>
      </c>
      <c r="DE22" s="30">
        <v>0</v>
      </c>
      <c r="DF22" s="17">
        <v>0</v>
      </c>
      <c r="DG22" s="17" t="s">
        <v>55</v>
      </c>
      <c r="DH22" s="17">
        <v>100</v>
      </c>
      <c r="DI22" s="17">
        <v>100</v>
      </c>
      <c r="DJ22" s="30">
        <v>100</v>
      </c>
      <c r="DK22" s="17">
        <v>100</v>
      </c>
      <c r="DL22" s="17">
        <f>DK22/DJ22%</f>
        <v>100</v>
      </c>
      <c r="DM22" s="17">
        <v>0</v>
      </c>
      <c r="DN22" s="17">
        <v>0</v>
      </c>
      <c r="DO22" s="30">
        <v>0</v>
      </c>
      <c r="DP22" s="30">
        <v>0</v>
      </c>
      <c r="DQ22" s="17" t="s">
        <v>55</v>
      </c>
      <c r="DR22" s="17">
        <v>0</v>
      </c>
      <c r="DS22" s="17">
        <v>0</v>
      </c>
      <c r="DT22" s="30">
        <v>0</v>
      </c>
      <c r="DU22" s="17">
        <v>0</v>
      </c>
      <c r="DV22" s="17" t="s">
        <v>55</v>
      </c>
      <c r="DW22" s="17">
        <v>0</v>
      </c>
      <c r="DX22" s="17">
        <v>0</v>
      </c>
      <c r="DY22" s="30">
        <v>0</v>
      </c>
      <c r="DZ22" s="30">
        <v>0</v>
      </c>
      <c r="EA22" s="17" t="s">
        <v>55</v>
      </c>
      <c r="EB22" s="17">
        <v>0</v>
      </c>
      <c r="EC22" s="17">
        <v>0</v>
      </c>
      <c r="ED22" s="30">
        <v>0</v>
      </c>
      <c r="EE22" s="30">
        <v>0</v>
      </c>
      <c r="EF22" s="17" t="s">
        <v>55</v>
      </c>
      <c r="EG22" s="17">
        <v>0</v>
      </c>
      <c r="EH22" s="17">
        <v>0</v>
      </c>
      <c r="EI22" s="30">
        <v>0</v>
      </c>
      <c r="EJ22" s="17">
        <v>0</v>
      </c>
      <c r="EK22" s="17" t="s">
        <v>55</v>
      </c>
      <c r="EL22" s="17">
        <v>0</v>
      </c>
      <c r="EM22" s="17">
        <v>0</v>
      </c>
      <c r="EN22" s="17">
        <v>0</v>
      </c>
      <c r="EO22" s="17">
        <v>0</v>
      </c>
      <c r="EP22" s="17" t="s">
        <v>55</v>
      </c>
      <c r="EQ22" s="17">
        <v>0</v>
      </c>
      <c r="ER22" s="17">
        <v>0</v>
      </c>
      <c r="ES22" s="17">
        <v>0</v>
      </c>
      <c r="ET22" s="17">
        <v>0</v>
      </c>
      <c r="EU22" s="17" t="s">
        <v>55</v>
      </c>
      <c r="EV22" s="17">
        <v>0</v>
      </c>
      <c r="EW22" s="17">
        <v>0</v>
      </c>
      <c r="EX22" s="30">
        <v>0</v>
      </c>
      <c r="EY22" s="30">
        <v>0</v>
      </c>
      <c r="EZ22" s="24" t="s">
        <v>55</v>
      </c>
      <c r="FA22" s="24">
        <v>0</v>
      </c>
      <c r="FB22" s="24">
        <v>0</v>
      </c>
      <c r="FC22" s="30">
        <v>0</v>
      </c>
      <c r="FD22" s="30">
        <v>0</v>
      </c>
      <c r="FE22" s="24" t="s">
        <v>55</v>
      </c>
      <c r="FF22" s="24">
        <v>0</v>
      </c>
      <c r="FG22" s="24">
        <v>1500</v>
      </c>
      <c r="FH22" s="24">
        <v>1500</v>
      </c>
      <c r="FI22" s="24">
        <v>1500</v>
      </c>
      <c r="FJ22" s="24">
        <f t="shared" si="64"/>
        <v>100</v>
      </c>
      <c r="FK22" s="24">
        <v>6272.5</v>
      </c>
      <c r="FL22" s="24">
        <v>6272.5</v>
      </c>
      <c r="FM22" s="30">
        <v>6272.5</v>
      </c>
      <c r="FN22" s="30">
        <v>6272.5</v>
      </c>
      <c r="FO22" s="24">
        <f t="shared" si="30"/>
        <v>100</v>
      </c>
      <c r="FP22" s="24">
        <v>0</v>
      </c>
      <c r="FQ22" s="24">
        <v>0</v>
      </c>
      <c r="FR22" s="30">
        <v>0</v>
      </c>
      <c r="FS22" s="24">
        <v>0</v>
      </c>
      <c r="FT22" s="24" t="s">
        <v>55</v>
      </c>
      <c r="FU22" s="24">
        <v>0</v>
      </c>
      <c r="FV22" s="24">
        <v>0</v>
      </c>
      <c r="FW22" s="24">
        <v>0</v>
      </c>
      <c r="FX22" s="24">
        <v>0</v>
      </c>
      <c r="FY22" s="24" t="s">
        <v>55</v>
      </c>
      <c r="FZ22" s="24">
        <v>0</v>
      </c>
      <c r="GA22" s="24">
        <v>8792.2999999999993</v>
      </c>
      <c r="GB22" s="24">
        <v>8792.4</v>
      </c>
      <c r="GC22" s="24">
        <v>8792.4</v>
      </c>
      <c r="GD22" s="24">
        <f t="shared" si="31"/>
        <v>100</v>
      </c>
      <c r="GE22" s="24">
        <v>2035.7</v>
      </c>
      <c r="GF22" s="24">
        <v>2035.7</v>
      </c>
      <c r="GG22" s="24">
        <v>2035.7</v>
      </c>
      <c r="GH22" s="24">
        <v>2035.7</v>
      </c>
      <c r="GI22" s="24">
        <f t="shared" si="32"/>
        <v>100</v>
      </c>
      <c r="GJ22" s="24">
        <v>0</v>
      </c>
      <c r="GK22" s="24">
        <v>22337.4</v>
      </c>
      <c r="GL22" s="24">
        <v>22337.3</v>
      </c>
      <c r="GM22" s="24">
        <v>2199.8000000000002</v>
      </c>
      <c r="GN22" s="24">
        <f>GM22/GL22%</f>
        <v>9.8481016058341897</v>
      </c>
      <c r="GO22" s="24">
        <v>57816</v>
      </c>
      <c r="GP22" s="24">
        <v>57816</v>
      </c>
      <c r="GQ22" s="24">
        <v>57816</v>
      </c>
      <c r="GR22" s="24">
        <v>57816</v>
      </c>
      <c r="GS22" s="25">
        <f>(GR22/GQ22)*100</f>
        <v>100</v>
      </c>
      <c r="GT22" s="25">
        <v>0</v>
      </c>
      <c r="GU22" s="25">
        <v>0</v>
      </c>
      <c r="GV22" s="24">
        <v>0</v>
      </c>
      <c r="GW22" s="24">
        <v>0</v>
      </c>
      <c r="GX22" s="24" t="s">
        <v>55</v>
      </c>
      <c r="GY22" s="24">
        <v>15330.6</v>
      </c>
      <c r="GZ22" s="24">
        <v>21248.799999999999</v>
      </c>
      <c r="HA22" s="24">
        <v>23811.1</v>
      </c>
      <c r="HB22" s="24">
        <v>23580.5</v>
      </c>
      <c r="HC22" s="24">
        <f t="shared" si="33"/>
        <v>99.031544111779795</v>
      </c>
      <c r="HD22" s="24">
        <v>0</v>
      </c>
      <c r="HE22" s="24">
        <v>0</v>
      </c>
      <c r="HF22" s="24">
        <v>0</v>
      </c>
      <c r="HG22" s="24">
        <v>0</v>
      </c>
      <c r="HH22" s="24" t="s">
        <v>55</v>
      </c>
      <c r="HI22" s="24">
        <v>0</v>
      </c>
      <c r="HJ22" s="24">
        <v>250</v>
      </c>
      <c r="HK22" s="24">
        <v>250</v>
      </c>
      <c r="HL22" s="24">
        <v>250</v>
      </c>
      <c r="HM22" s="24">
        <f>(HL22/HK22)*100</f>
        <v>100</v>
      </c>
      <c r="HN22" s="24">
        <v>0</v>
      </c>
      <c r="HO22" s="24">
        <v>0</v>
      </c>
      <c r="HP22" s="24">
        <v>0</v>
      </c>
      <c r="HQ22" s="24">
        <v>0</v>
      </c>
      <c r="HR22" s="24" t="s">
        <v>55</v>
      </c>
      <c r="HS22" s="24">
        <v>5089.8999999999996</v>
      </c>
      <c r="HT22" s="24">
        <v>5089.8999999999996</v>
      </c>
      <c r="HU22" s="24">
        <v>5089.8999999999996</v>
      </c>
      <c r="HV22" s="24">
        <v>5089.8999999999996</v>
      </c>
      <c r="HW22" s="24">
        <f>HV22/HU22%</f>
        <v>100</v>
      </c>
      <c r="HX22" s="24">
        <v>0</v>
      </c>
      <c r="HY22" s="24">
        <v>0</v>
      </c>
      <c r="HZ22" s="24">
        <v>0</v>
      </c>
      <c r="IA22" s="24">
        <v>0</v>
      </c>
      <c r="IB22" s="24" t="s">
        <v>55</v>
      </c>
      <c r="IC22" s="24">
        <v>0</v>
      </c>
      <c r="ID22" s="24">
        <v>0</v>
      </c>
      <c r="IE22" s="24">
        <v>0</v>
      </c>
      <c r="IF22" s="24">
        <v>0</v>
      </c>
      <c r="IG22" s="24" t="s">
        <v>55</v>
      </c>
      <c r="IH22" s="24">
        <v>0</v>
      </c>
      <c r="II22" s="24">
        <v>0</v>
      </c>
      <c r="IJ22" s="30">
        <v>0</v>
      </c>
      <c r="IK22" s="17">
        <v>0</v>
      </c>
      <c r="IL22" s="25" t="s">
        <v>55</v>
      </c>
      <c r="IM22" s="15">
        <f t="shared" si="65"/>
        <v>297117.79999999993</v>
      </c>
      <c r="IN22" s="15">
        <f t="shared" si="66"/>
        <v>304465.00000000006</v>
      </c>
      <c r="IO22" s="15">
        <f t="shared" si="67"/>
        <v>309996.60000000009</v>
      </c>
      <c r="IP22" s="15">
        <f t="shared" si="68"/>
        <v>307709.00000000006</v>
      </c>
      <c r="IQ22" s="13">
        <f t="shared" si="69"/>
        <v>99.262056422554295</v>
      </c>
      <c r="IR22" s="17">
        <v>2867.4</v>
      </c>
      <c r="IS22" s="17">
        <v>2867.4</v>
      </c>
      <c r="IT22" s="26">
        <v>2867.4</v>
      </c>
      <c r="IU22" s="26">
        <v>2867.4</v>
      </c>
      <c r="IV22" s="17">
        <f t="shared" si="4"/>
        <v>100</v>
      </c>
      <c r="IW22" s="17">
        <v>0</v>
      </c>
      <c r="IX22" s="17">
        <v>0</v>
      </c>
      <c r="IY22" s="26">
        <v>0</v>
      </c>
      <c r="IZ22" s="17">
        <v>0</v>
      </c>
      <c r="JA22" s="17" t="s">
        <v>55</v>
      </c>
      <c r="JB22" s="17">
        <v>0</v>
      </c>
      <c r="JC22" s="17">
        <v>0</v>
      </c>
      <c r="JD22" s="26">
        <v>0</v>
      </c>
      <c r="JE22" s="17">
        <v>0</v>
      </c>
      <c r="JF22" s="17" t="s">
        <v>55</v>
      </c>
      <c r="JG22" s="17">
        <v>88240.5</v>
      </c>
      <c r="JH22" s="17">
        <v>65021.1</v>
      </c>
      <c r="JI22" s="26">
        <v>69076</v>
      </c>
      <c r="JJ22" s="17">
        <v>69076</v>
      </c>
      <c r="JK22" s="17">
        <f t="shared" si="35"/>
        <v>100</v>
      </c>
      <c r="JL22" s="17">
        <v>180435.4</v>
      </c>
      <c r="JM22" s="17">
        <v>212571.8</v>
      </c>
      <c r="JN22" s="24">
        <v>214048.5</v>
      </c>
      <c r="JO22" s="24">
        <v>214048.5</v>
      </c>
      <c r="JP22" s="25">
        <f t="shared" si="36"/>
        <v>100</v>
      </c>
      <c r="JQ22" s="25">
        <v>1786.1</v>
      </c>
      <c r="JR22" s="25">
        <v>1338.2</v>
      </c>
      <c r="JS22" s="26">
        <v>1338.2</v>
      </c>
      <c r="JT22" s="24">
        <v>1338.2</v>
      </c>
      <c r="JU22" s="24">
        <f t="shared" si="37"/>
        <v>100</v>
      </c>
      <c r="JV22" s="24">
        <v>2064.6</v>
      </c>
      <c r="JW22" s="24">
        <v>1708.4</v>
      </c>
      <c r="JX22" s="26">
        <v>1708.4</v>
      </c>
      <c r="JY22" s="17">
        <v>1708.4</v>
      </c>
      <c r="JZ22" s="17">
        <f t="shared" si="7"/>
        <v>100.00000000000001</v>
      </c>
      <c r="KA22" s="17">
        <v>0</v>
      </c>
      <c r="KB22" s="17">
        <v>0</v>
      </c>
      <c r="KC22" s="26">
        <v>0</v>
      </c>
      <c r="KD22" s="17">
        <v>0</v>
      </c>
      <c r="KE22" s="17" t="s">
        <v>55</v>
      </c>
      <c r="KF22" s="17">
        <v>0</v>
      </c>
      <c r="KG22" s="17">
        <v>0</v>
      </c>
      <c r="KH22" s="26">
        <v>0</v>
      </c>
      <c r="KI22" s="17">
        <v>0</v>
      </c>
      <c r="KJ22" s="17" t="s">
        <v>55</v>
      </c>
      <c r="KK22" s="17">
        <v>0</v>
      </c>
      <c r="KL22" s="17">
        <v>0</v>
      </c>
      <c r="KM22" s="26">
        <v>0</v>
      </c>
      <c r="KN22" s="17">
        <v>0</v>
      </c>
      <c r="KO22" s="17" t="s">
        <v>55</v>
      </c>
      <c r="KP22" s="17">
        <v>122.5</v>
      </c>
      <c r="KQ22" s="17">
        <v>122.5</v>
      </c>
      <c r="KR22" s="26">
        <v>122.5</v>
      </c>
      <c r="KS22" s="17">
        <v>122.5</v>
      </c>
      <c r="KT22" s="17">
        <f t="shared" si="9"/>
        <v>99.999999999999986</v>
      </c>
      <c r="KU22" s="17">
        <v>3.5</v>
      </c>
      <c r="KV22" s="17">
        <v>3.5</v>
      </c>
      <c r="KW22" s="26">
        <v>3.5</v>
      </c>
      <c r="KX22" s="17">
        <v>3.5</v>
      </c>
      <c r="KY22" s="17">
        <f t="shared" si="10"/>
        <v>99.999999999999986</v>
      </c>
      <c r="KZ22" s="17">
        <v>31.8</v>
      </c>
      <c r="LA22" s="17">
        <v>32.4</v>
      </c>
      <c r="LB22" s="26">
        <v>32.4</v>
      </c>
      <c r="LC22" s="17">
        <v>32.4</v>
      </c>
      <c r="LD22" s="17">
        <f t="shared" si="70"/>
        <v>99.999999999999986</v>
      </c>
      <c r="LE22" s="17">
        <v>5</v>
      </c>
      <c r="LF22" s="17">
        <v>5</v>
      </c>
      <c r="LG22" s="26">
        <v>5</v>
      </c>
      <c r="LH22" s="17">
        <v>3</v>
      </c>
      <c r="LI22" s="17">
        <f>LH22/LG22%</f>
        <v>60</v>
      </c>
      <c r="LJ22" s="17">
        <v>589</v>
      </c>
      <c r="LK22" s="17">
        <v>589</v>
      </c>
      <c r="LL22" s="26">
        <v>589</v>
      </c>
      <c r="LM22" s="17">
        <v>486.1</v>
      </c>
      <c r="LN22" s="17">
        <f t="shared" si="11"/>
        <v>82.52971137521223</v>
      </c>
      <c r="LO22" s="17">
        <v>443</v>
      </c>
      <c r="LP22" s="17">
        <v>443</v>
      </c>
      <c r="LQ22" s="26">
        <v>443</v>
      </c>
      <c r="LR22" s="17">
        <v>443</v>
      </c>
      <c r="LS22" s="17">
        <f t="shared" si="12"/>
        <v>100</v>
      </c>
      <c r="LT22" s="17">
        <v>0</v>
      </c>
      <c r="LU22" s="17">
        <v>0</v>
      </c>
      <c r="LV22" s="26">
        <v>0</v>
      </c>
      <c r="LW22" s="17">
        <v>0</v>
      </c>
      <c r="LX22" s="17" t="s">
        <v>55</v>
      </c>
      <c r="LY22" s="17">
        <v>0</v>
      </c>
      <c r="LZ22" s="17">
        <v>0</v>
      </c>
      <c r="MA22" s="31">
        <v>0</v>
      </c>
      <c r="MB22" s="17">
        <v>0</v>
      </c>
      <c r="MC22" s="17" t="s">
        <v>55</v>
      </c>
      <c r="MD22" s="17">
        <v>1313.9</v>
      </c>
      <c r="ME22" s="17">
        <v>1380.4</v>
      </c>
      <c r="MF22" s="31">
        <v>1380.4</v>
      </c>
      <c r="MG22" s="17">
        <v>1373.5</v>
      </c>
      <c r="MH22" s="17">
        <f t="shared" si="13"/>
        <v>99.500144885540422</v>
      </c>
      <c r="MI22" s="17">
        <v>0</v>
      </c>
      <c r="MJ22" s="17">
        <v>0</v>
      </c>
      <c r="MK22" s="26">
        <v>0</v>
      </c>
      <c r="ML22" s="26">
        <v>0</v>
      </c>
      <c r="MM22" s="17" t="s">
        <v>55</v>
      </c>
      <c r="MN22" s="17">
        <v>0</v>
      </c>
      <c r="MO22" s="17">
        <v>0</v>
      </c>
      <c r="MP22" s="26">
        <v>0</v>
      </c>
      <c r="MQ22" s="17">
        <v>0</v>
      </c>
      <c r="MR22" s="17" t="s">
        <v>55</v>
      </c>
      <c r="MS22" s="17">
        <v>226.5</v>
      </c>
      <c r="MT22" s="17">
        <v>50</v>
      </c>
      <c r="MU22" s="26">
        <v>50</v>
      </c>
      <c r="MV22" s="17">
        <v>50</v>
      </c>
      <c r="MW22" s="17">
        <f t="shared" si="80"/>
        <v>100</v>
      </c>
      <c r="MX22" s="17">
        <v>7125</v>
      </c>
      <c r="MY22" s="17">
        <v>7125</v>
      </c>
      <c r="MZ22" s="26">
        <v>7125</v>
      </c>
      <c r="NA22" s="17">
        <v>5070.2</v>
      </c>
      <c r="NB22" s="17">
        <f>NA22/MZ22%</f>
        <v>71.160701754385968</v>
      </c>
      <c r="NC22" s="17">
        <v>316.10000000000002</v>
      </c>
      <c r="ND22" s="17">
        <v>0</v>
      </c>
      <c r="NE22" s="17">
        <v>0</v>
      </c>
      <c r="NF22" s="17">
        <v>0</v>
      </c>
      <c r="NG22" s="17" t="s">
        <v>55</v>
      </c>
      <c r="NH22" s="17">
        <v>7971.5</v>
      </c>
      <c r="NI22" s="17">
        <v>7631.3</v>
      </c>
      <c r="NJ22" s="26">
        <v>7631.3</v>
      </c>
      <c r="NK22" s="17">
        <v>7510.3</v>
      </c>
      <c r="NL22" s="17">
        <f t="shared" si="71"/>
        <v>98.414424803113505</v>
      </c>
      <c r="NM22" s="17">
        <v>3576</v>
      </c>
      <c r="NN22" s="17">
        <v>3576</v>
      </c>
      <c r="NO22" s="26">
        <v>3576</v>
      </c>
      <c r="NP22" s="17">
        <v>3576</v>
      </c>
      <c r="NQ22" s="17">
        <f t="shared" si="38"/>
        <v>100</v>
      </c>
      <c r="NR22" s="47">
        <f t="shared" si="39"/>
        <v>7858.6</v>
      </c>
      <c r="NS22" s="47">
        <f t="shared" si="40"/>
        <v>19970.8</v>
      </c>
      <c r="NT22" s="47">
        <f t="shared" si="41"/>
        <v>57972.7</v>
      </c>
      <c r="NU22" s="47">
        <f t="shared" si="42"/>
        <v>57456.799999999996</v>
      </c>
      <c r="NV22" s="52">
        <f t="shared" si="43"/>
        <v>99.11009837388977</v>
      </c>
      <c r="NW22" s="24">
        <v>0</v>
      </c>
      <c r="NX22" s="24">
        <v>7538.6</v>
      </c>
      <c r="NY22" s="24">
        <v>7538.6</v>
      </c>
      <c r="NZ22" s="24">
        <v>7111.3</v>
      </c>
      <c r="OA22" s="24">
        <f t="shared" si="72"/>
        <v>94.33183880296076</v>
      </c>
      <c r="OB22" s="24">
        <v>0</v>
      </c>
      <c r="OC22" s="24">
        <v>0</v>
      </c>
      <c r="OD22" s="24">
        <v>0</v>
      </c>
      <c r="OE22" s="24">
        <v>0</v>
      </c>
      <c r="OF22" s="24" t="s">
        <v>55</v>
      </c>
      <c r="OG22" s="24">
        <v>0</v>
      </c>
      <c r="OH22" s="24">
        <v>0</v>
      </c>
      <c r="OI22" s="24">
        <v>24500</v>
      </c>
      <c r="OJ22" s="24">
        <v>24500</v>
      </c>
      <c r="OK22" s="24">
        <f t="shared" si="73"/>
        <v>100</v>
      </c>
      <c r="OL22" s="24">
        <v>0</v>
      </c>
      <c r="OM22" s="24">
        <v>0</v>
      </c>
      <c r="ON22" s="24">
        <v>13384.9</v>
      </c>
      <c r="OO22" s="24">
        <v>13384.9</v>
      </c>
      <c r="OP22" s="24">
        <f t="shared" si="74"/>
        <v>100</v>
      </c>
      <c r="OQ22" s="24">
        <v>0</v>
      </c>
      <c r="OR22" s="24">
        <v>0</v>
      </c>
      <c r="OS22" s="24">
        <v>0</v>
      </c>
      <c r="OT22" s="24">
        <v>0</v>
      </c>
      <c r="OU22" s="24" t="s">
        <v>55</v>
      </c>
      <c r="OV22" s="24">
        <v>0</v>
      </c>
      <c r="OW22" s="24">
        <v>1507.7</v>
      </c>
      <c r="OX22" s="24">
        <v>1507.7</v>
      </c>
      <c r="OY22" s="24">
        <v>1419.1</v>
      </c>
      <c r="OZ22" s="24">
        <f t="shared" si="44"/>
        <v>94.123499369901168</v>
      </c>
      <c r="PA22" s="24">
        <v>0</v>
      </c>
      <c r="PB22" s="24">
        <v>0</v>
      </c>
      <c r="PC22" s="24">
        <v>117</v>
      </c>
      <c r="PD22" s="24">
        <v>117</v>
      </c>
      <c r="PE22" s="24">
        <f t="shared" si="45"/>
        <v>100</v>
      </c>
      <c r="PF22" s="24">
        <v>0</v>
      </c>
      <c r="PG22" s="24">
        <v>0</v>
      </c>
      <c r="PH22" s="24">
        <v>0</v>
      </c>
      <c r="PI22" s="24">
        <v>0</v>
      </c>
      <c r="PJ22" s="24" t="s">
        <v>55</v>
      </c>
      <c r="PK22" s="24">
        <v>0</v>
      </c>
      <c r="PL22" s="24">
        <v>0</v>
      </c>
      <c r="PM22" s="30">
        <v>0</v>
      </c>
      <c r="PN22" s="17">
        <v>0</v>
      </c>
      <c r="PO22" s="17" t="s">
        <v>55</v>
      </c>
      <c r="PP22" s="17">
        <v>0</v>
      </c>
      <c r="PQ22" s="17">
        <v>0</v>
      </c>
      <c r="PR22" s="30">
        <v>0</v>
      </c>
      <c r="PS22" s="30">
        <v>0</v>
      </c>
      <c r="PT22" s="30" t="s">
        <v>55</v>
      </c>
      <c r="PU22" s="30">
        <v>7858.6</v>
      </c>
      <c r="PV22" s="30">
        <v>7858.6</v>
      </c>
      <c r="PW22" s="17">
        <v>7858.6</v>
      </c>
      <c r="PX22" s="17">
        <v>7858.6</v>
      </c>
      <c r="PY22" s="18">
        <f t="shared" si="46"/>
        <v>100</v>
      </c>
      <c r="PZ22" s="18">
        <v>0</v>
      </c>
      <c r="QA22" s="18">
        <v>0</v>
      </c>
      <c r="QB22" s="17">
        <v>0</v>
      </c>
      <c r="QC22" s="17">
        <v>0</v>
      </c>
      <c r="QD22" s="17" t="s">
        <v>55</v>
      </c>
      <c r="QE22" s="17">
        <v>0</v>
      </c>
      <c r="QF22" s="17">
        <v>0</v>
      </c>
      <c r="QG22" s="17">
        <v>0</v>
      </c>
      <c r="QH22" s="17">
        <v>0</v>
      </c>
      <c r="QI22" s="18" t="s">
        <v>55</v>
      </c>
      <c r="QJ22" s="18">
        <v>0</v>
      </c>
      <c r="QK22" s="18">
        <v>0</v>
      </c>
      <c r="QL22" s="17">
        <v>0</v>
      </c>
      <c r="QM22" s="17">
        <v>0</v>
      </c>
      <c r="QN22" s="18" t="s">
        <v>55</v>
      </c>
      <c r="QO22" s="18">
        <v>0</v>
      </c>
      <c r="QP22" s="18">
        <v>2551</v>
      </c>
      <c r="QQ22" s="17">
        <v>2551</v>
      </c>
      <c r="QR22" s="17">
        <v>2551</v>
      </c>
      <c r="QS22" s="18">
        <f t="shared" si="47"/>
        <v>100</v>
      </c>
      <c r="QT22" s="18">
        <v>0</v>
      </c>
      <c r="QU22" s="18">
        <v>0</v>
      </c>
      <c r="QV22" s="17">
        <v>0</v>
      </c>
      <c r="QW22" s="17">
        <v>0</v>
      </c>
      <c r="QX22" s="17" t="s">
        <v>55</v>
      </c>
      <c r="QY22" s="18">
        <v>0</v>
      </c>
      <c r="QZ22" s="17">
        <v>0</v>
      </c>
      <c r="RA22" s="17">
        <v>0</v>
      </c>
      <c r="RB22" s="17">
        <v>0</v>
      </c>
      <c r="RC22" s="18" t="s">
        <v>55</v>
      </c>
      <c r="RD22" s="18">
        <v>0</v>
      </c>
      <c r="RE22" s="18">
        <v>0</v>
      </c>
      <c r="RF22" s="17">
        <v>0</v>
      </c>
      <c r="RG22" s="17">
        <v>0</v>
      </c>
      <c r="RH22" s="18" t="s">
        <v>55</v>
      </c>
      <c r="RI22" s="18">
        <v>0</v>
      </c>
      <c r="RJ22" s="18">
        <v>0</v>
      </c>
      <c r="RK22" s="17">
        <v>0</v>
      </c>
      <c r="RL22" s="17">
        <v>0</v>
      </c>
      <c r="RM22" s="18" t="s">
        <v>55</v>
      </c>
      <c r="RN22" s="18">
        <v>0</v>
      </c>
      <c r="RO22" s="18">
        <v>0</v>
      </c>
      <c r="RP22" s="17">
        <v>0</v>
      </c>
      <c r="RQ22" s="17">
        <v>0</v>
      </c>
      <c r="RR22" s="17" t="s">
        <v>55</v>
      </c>
      <c r="RS22" s="17">
        <v>0</v>
      </c>
      <c r="RT22" s="17">
        <v>25.8</v>
      </c>
      <c r="RU22" s="17">
        <v>25.8</v>
      </c>
      <c r="RV22" s="17">
        <v>25.8</v>
      </c>
      <c r="RW22" s="18">
        <f>(RV22/RU22)*100</f>
        <v>100</v>
      </c>
      <c r="RX22" s="18">
        <v>0</v>
      </c>
      <c r="RY22" s="18">
        <v>0</v>
      </c>
      <c r="RZ22" s="17">
        <v>0</v>
      </c>
      <c r="SA22" s="17">
        <v>0</v>
      </c>
      <c r="SB22" s="18" t="s">
        <v>55</v>
      </c>
      <c r="SC22" s="18">
        <v>0</v>
      </c>
      <c r="SD22" s="18">
        <v>0</v>
      </c>
      <c r="SE22" s="18">
        <v>0</v>
      </c>
      <c r="SF22" s="18">
        <v>0</v>
      </c>
      <c r="SG22" s="18" t="s">
        <v>55</v>
      </c>
      <c r="SH22" s="18">
        <v>0</v>
      </c>
      <c r="SI22" s="18">
        <v>489.1</v>
      </c>
      <c r="SJ22" s="18">
        <v>489.1</v>
      </c>
      <c r="SK22" s="18">
        <v>489.1</v>
      </c>
      <c r="SL22" s="18">
        <f>(SK22/SJ22)*100</f>
        <v>100</v>
      </c>
      <c r="SM22" s="18">
        <v>0</v>
      </c>
      <c r="SN22" s="18">
        <v>0</v>
      </c>
      <c r="SO22" s="18">
        <v>0</v>
      </c>
      <c r="SP22" s="18">
        <v>0</v>
      </c>
      <c r="SQ22" s="18" t="s">
        <v>55</v>
      </c>
      <c r="SR22" s="18">
        <v>0</v>
      </c>
      <c r="SS22" s="18">
        <v>0</v>
      </c>
      <c r="ST22" s="18">
        <v>0</v>
      </c>
      <c r="SU22" s="18">
        <v>0</v>
      </c>
      <c r="SV22" s="18" t="s">
        <v>55</v>
      </c>
      <c r="SW22" s="18">
        <v>0</v>
      </c>
      <c r="SX22" s="18">
        <v>0</v>
      </c>
      <c r="SY22" s="18">
        <v>0</v>
      </c>
      <c r="SZ22" s="18">
        <v>0</v>
      </c>
      <c r="TA22" s="18" t="s">
        <v>55</v>
      </c>
      <c r="TB22" s="18">
        <v>0</v>
      </c>
      <c r="TC22" s="18">
        <v>0</v>
      </c>
      <c r="TD22" s="17">
        <v>0</v>
      </c>
      <c r="TE22" s="17">
        <v>0</v>
      </c>
      <c r="TF22" s="18" t="s">
        <v>55</v>
      </c>
      <c r="TG22" s="18">
        <v>0</v>
      </c>
      <c r="TH22" s="18">
        <v>0</v>
      </c>
      <c r="TI22" s="17">
        <v>0</v>
      </c>
      <c r="TJ22" s="17">
        <v>0</v>
      </c>
      <c r="TK22" s="18" t="s">
        <v>55</v>
      </c>
      <c r="TL22" s="18">
        <v>0</v>
      </c>
      <c r="TM22" s="18">
        <v>0</v>
      </c>
      <c r="TN22" s="17">
        <v>0</v>
      </c>
      <c r="TO22" s="17">
        <v>0</v>
      </c>
      <c r="TP22" s="18" t="s">
        <v>55</v>
      </c>
      <c r="TQ22" s="18">
        <v>0</v>
      </c>
      <c r="TR22" s="18">
        <v>0</v>
      </c>
      <c r="TS22" s="18">
        <v>0</v>
      </c>
      <c r="TT22" s="18">
        <v>0</v>
      </c>
      <c r="TU22" s="18" t="s">
        <v>55</v>
      </c>
      <c r="TV22" s="44">
        <f t="shared" si="48"/>
        <v>453333.39999999991</v>
      </c>
      <c r="TW22" s="44">
        <f t="shared" si="49"/>
        <v>535379.80000000005</v>
      </c>
      <c r="TX22" s="44">
        <f t="shared" si="50"/>
        <v>581134.30000000005</v>
      </c>
      <c r="TY22" s="44">
        <f t="shared" si="51"/>
        <v>556515.90000000014</v>
      </c>
      <c r="TZ22" s="45">
        <f t="shared" si="22"/>
        <v>95.763733099216495</v>
      </c>
      <c r="UA22" s="7"/>
      <c r="UB22" s="7"/>
      <c r="UD22" s="9"/>
    </row>
    <row r="23" spans="1:550" ht="14.25" customHeight="1" x14ac:dyDescent="0.2">
      <c r="A23" s="20" t="s">
        <v>24</v>
      </c>
      <c r="B23" s="47">
        <f t="shared" si="23"/>
        <v>156861</v>
      </c>
      <c r="C23" s="47">
        <f t="shared" si="23"/>
        <v>158257.4</v>
      </c>
      <c r="D23" s="44">
        <f t="shared" si="52"/>
        <v>158947.29999999999</v>
      </c>
      <c r="E23" s="44">
        <f t="shared" si="53"/>
        <v>158947.29999999999</v>
      </c>
      <c r="F23" s="45">
        <f t="shared" si="54"/>
        <v>100</v>
      </c>
      <c r="G23" s="17">
        <v>156861</v>
      </c>
      <c r="H23" s="17">
        <v>156861</v>
      </c>
      <c r="I23" s="30">
        <v>156861</v>
      </c>
      <c r="J23" s="17">
        <v>156861</v>
      </c>
      <c r="K23" s="17">
        <f t="shared" si="55"/>
        <v>100</v>
      </c>
      <c r="L23" s="17">
        <v>0</v>
      </c>
      <c r="M23" s="17">
        <v>1396.4</v>
      </c>
      <c r="N23" s="30">
        <v>1396.3</v>
      </c>
      <c r="O23" s="17">
        <v>1396.3</v>
      </c>
      <c r="P23" s="17">
        <f t="shared" si="56"/>
        <v>100</v>
      </c>
      <c r="Q23" s="17">
        <v>0</v>
      </c>
      <c r="R23" s="17">
        <v>0</v>
      </c>
      <c r="S23" s="17">
        <v>0</v>
      </c>
      <c r="T23" s="17">
        <v>0</v>
      </c>
      <c r="U23" s="17" t="s">
        <v>55</v>
      </c>
      <c r="V23" s="17">
        <v>0</v>
      </c>
      <c r="W23" s="33">
        <v>0</v>
      </c>
      <c r="X23" s="33">
        <v>0</v>
      </c>
      <c r="Y23" s="33">
        <v>0</v>
      </c>
      <c r="Z23" s="18" t="s">
        <v>55</v>
      </c>
      <c r="AA23" s="18">
        <v>0</v>
      </c>
      <c r="AB23" s="18">
        <v>0</v>
      </c>
      <c r="AC23" s="33">
        <v>690</v>
      </c>
      <c r="AD23" s="33">
        <v>690</v>
      </c>
      <c r="AE23" s="18">
        <f t="shared" si="25"/>
        <v>100</v>
      </c>
      <c r="AF23" s="44">
        <f t="shared" si="57"/>
        <v>46213.100000000006</v>
      </c>
      <c r="AG23" s="44">
        <f t="shared" si="58"/>
        <v>191597.3</v>
      </c>
      <c r="AH23" s="44">
        <f t="shared" si="59"/>
        <v>194284.4</v>
      </c>
      <c r="AI23" s="44">
        <f t="shared" si="60"/>
        <v>191492.19999999998</v>
      </c>
      <c r="AJ23" s="45">
        <f t="shared" si="27"/>
        <v>98.562828513251702</v>
      </c>
      <c r="AK23" s="17">
        <v>0</v>
      </c>
      <c r="AL23" s="17">
        <v>33140.199999999997</v>
      </c>
      <c r="AM23" s="17">
        <v>33140.199999999997</v>
      </c>
      <c r="AN23" s="17">
        <v>33115.1</v>
      </c>
      <c r="AO23" s="17">
        <f t="shared" si="61"/>
        <v>99.924261169214432</v>
      </c>
      <c r="AP23" s="17">
        <v>0</v>
      </c>
      <c r="AQ23" s="17">
        <v>0</v>
      </c>
      <c r="AR23" s="30">
        <v>0</v>
      </c>
      <c r="AS23" s="17">
        <v>0</v>
      </c>
      <c r="AT23" s="17" t="s">
        <v>55</v>
      </c>
      <c r="AU23" s="17">
        <v>0</v>
      </c>
      <c r="AV23" s="17">
        <v>0</v>
      </c>
      <c r="AW23" s="17">
        <v>0</v>
      </c>
      <c r="AX23" s="17">
        <v>0</v>
      </c>
      <c r="AY23" s="17" t="s">
        <v>55</v>
      </c>
      <c r="AZ23" s="17">
        <v>7118.9</v>
      </c>
      <c r="BA23" s="17">
        <v>6082</v>
      </c>
      <c r="BB23" s="30">
        <v>6081.9</v>
      </c>
      <c r="BC23" s="17">
        <v>6081.9</v>
      </c>
      <c r="BD23" s="17">
        <f t="shared" si="1"/>
        <v>100</v>
      </c>
      <c r="BE23" s="17">
        <v>0</v>
      </c>
      <c r="BF23" s="17">
        <v>0</v>
      </c>
      <c r="BG23" s="30">
        <v>0</v>
      </c>
      <c r="BH23" s="17">
        <v>0</v>
      </c>
      <c r="BI23" s="17" t="s">
        <v>55</v>
      </c>
      <c r="BJ23" s="17">
        <v>0</v>
      </c>
      <c r="BK23" s="17">
        <v>0</v>
      </c>
      <c r="BL23" s="30">
        <v>0</v>
      </c>
      <c r="BM23" s="30">
        <v>0</v>
      </c>
      <c r="BN23" s="17" t="s">
        <v>55</v>
      </c>
      <c r="BO23" s="17">
        <v>0</v>
      </c>
      <c r="BP23" s="17">
        <v>0</v>
      </c>
      <c r="BQ23" s="30">
        <v>0</v>
      </c>
      <c r="BR23" s="30">
        <v>0</v>
      </c>
      <c r="BS23" s="17" t="s">
        <v>55</v>
      </c>
      <c r="BT23" s="17">
        <v>4310.3</v>
      </c>
      <c r="BU23" s="17">
        <v>7536.1</v>
      </c>
      <c r="BV23" s="30">
        <v>7536.1</v>
      </c>
      <c r="BW23" s="30">
        <v>7178.6</v>
      </c>
      <c r="BX23" s="17">
        <f t="shared" si="62"/>
        <v>95.256166982922196</v>
      </c>
      <c r="BY23" s="17">
        <v>0</v>
      </c>
      <c r="BZ23" s="17">
        <v>0</v>
      </c>
      <c r="CA23" s="17">
        <v>0</v>
      </c>
      <c r="CB23" s="17">
        <v>0</v>
      </c>
      <c r="CC23" s="17" t="s">
        <v>55</v>
      </c>
      <c r="CD23" s="17">
        <v>0</v>
      </c>
      <c r="CE23" s="17">
        <v>0</v>
      </c>
      <c r="CF23" s="17">
        <v>0</v>
      </c>
      <c r="CG23" s="17">
        <v>0</v>
      </c>
      <c r="CH23" s="17" t="s">
        <v>55</v>
      </c>
      <c r="CI23" s="17">
        <v>556.70000000000005</v>
      </c>
      <c r="CJ23" s="17">
        <v>556.70000000000005</v>
      </c>
      <c r="CK23" s="17">
        <v>556.70000000000005</v>
      </c>
      <c r="CL23" s="17">
        <v>556.70000000000005</v>
      </c>
      <c r="CM23" s="17">
        <f t="shared" si="75"/>
        <v>100</v>
      </c>
      <c r="CN23" s="17">
        <v>0</v>
      </c>
      <c r="CO23" s="17">
        <v>9054.7000000000007</v>
      </c>
      <c r="CP23" s="30">
        <v>9054.7000000000007</v>
      </c>
      <c r="CQ23" s="17">
        <v>6681.1</v>
      </c>
      <c r="CR23" s="17">
        <f t="shared" si="28"/>
        <v>73.785989596563113</v>
      </c>
      <c r="CS23" s="17">
        <v>0</v>
      </c>
      <c r="CT23" s="17">
        <v>0</v>
      </c>
      <c r="CU23" s="17">
        <v>0</v>
      </c>
      <c r="CV23" s="17">
        <v>0</v>
      </c>
      <c r="CW23" s="17" t="s">
        <v>55</v>
      </c>
      <c r="CX23" s="17">
        <v>0</v>
      </c>
      <c r="CY23" s="17">
        <v>0</v>
      </c>
      <c r="CZ23" s="30">
        <v>0</v>
      </c>
      <c r="DA23" s="30">
        <v>0</v>
      </c>
      <c r="DB23" s="17" t="s">
        <v>55</v>
      </c>
      <c r="DC23" s="17">
        <v>123</v>
      </c>
      <c r="DD23" s="17">
        <v>123</v>
      </c>
      <c r="DE23" s="30">
        <v>123</v>
      </c>
      <c r="DF23" s="17">
        <v>123</v>
      </c>
      <c r="DG23" s="17">
        <f t="shared" si="29"/>
        <v>100</v>
      </c>
      <c r="DH23" s="17">
        <v>100</v>
      </c>
      <c r="DI23" s="17">
        <v>100</v>
      </c>
      <c r="DJ23" s="30">
        <v>100</v>
      </c>
      <c r="DK23" s="17">
        <v>100</v>
      </c>
      <c r="DL23" s="17">
        <f>DK23/DJ23%</f>
        <v>100</v>
      </c>
      <c r="DM23" s="17">
        <v>0</v>
      </c>
      <c r="DN23" s="17">
        <v>0</v>
      </c>
      <c r="DO23" s="30">
        <v>0</v>
      </c>
      <c r="DP23" s="30">
        <v>0</v>
      </c>
      <c r="DQ23" s="17" t="s">
        <v>55</v>
      </c>
      <c r="DR23" s="17">
        <v>0</v>
      </c>
      <c r="DS23" s="17">
        <v>0</v>
      </c>
      <c r="DT23" s="30">
        <v>0</v>
      </c>
      <c r="DU23" s="17">
        <v>0</v>
      </c>
      <c r="DV23" s="17" t="s">
        <v>55</v>
      </c>
      <c r="DW23" s="17">
        <v>0</v>
      </c>
      <c r="DX23" s="17">
        <v>0</v>
      </c>
      <c r="DY23" s="30">
        <v>0</v>
      </c>
      <c r="DZ23" s="30">
        <v>0</v>
      </c>
      <c r="EA23" s="17" t="s">
        <v>55</v>
      </c>
      <c r="EB23" s="17">
        <v>0</v>
      </c>
      <c r="EC23" s="17">
        <v>0</v>
      </c>
      <c r="ED23" s="30">
        <v>0</v>
      </c>
      <c r="EE23" s="30">
        <v>0</v>
      </c>
      <c r="EF23" s="17" t="s">
        <v>55</v>
      </c>
      <c r="EG23" s="17">
        <v>0</v>
      </c>
      <c r="EH23" s="17">
        <v>0</v>
      </c>
      <c r="EI23" s="30">
        <v>0</v>
      </c>
      <c r="EJ23" s="17">
        <v>0</v>
      </c>
      <c r="EK23" s="17" t="s">
        <v>55</v>
      </c>
      <c r="EL23" s="17">
        <v>0</v>
      </c>
      <c r="EM23" s="17">
        <v>1640</v>
      </c>
      <c r="EN23" s="17">
        <v>1640</v>
      </c>
      <c r="EO23" s="17">
        <v>1640</v>
      </c>
      <c r="EP23" s="17">
        <f t="shared" si="76"/>
        <v>100</v>
      </c>
      <c r="EQ23" s="17">
        <v>0</v>
      </c>
      <c r="ER23" s="17">
        <v>0</v>
      </c>
      <c r="ES23" s="17">
        <v>0</v>
      </c>
      <c r="ET23" s="17">
        <v>0</v>
      </c>
      <c r="EU23" s="17" t="s">
        <v>55</v>
      </c>
      <c r="EV23" s="17">
        <v>0</v>
      </c>
      <c r="EW23" s="17">
        <v>1340.2</v>
      </c>
      <c r="EX23" s="30">
        <v>1340.3</v>
      </c>
      <c r="EY23" s="30">
        <v>1340.3</v>
      </c>
      <c r="EZ23" s="24">
        <f t="shared" si="63"/>
        <v>100</v>
      </c>
      <c r="FA23" s="24">
        <v>0</v>
      </c>
      <c r="FB23" s="24">
        <v>52633.1</v>
      </c>
      <c r="FC23" s="30">
        <v>52633.1</v>
      </c>
      <c r="FD23" s="30">
        <v>52633.1</v>
      </c>
      <c r="FE23" s="24">
        <f>(FD23/FC23)*100</f>
        <v>100</v>
      </c>
      <c r="FF23" s="24">
        <v>0</v>
      </c>
      <c r="FG23" s="24">
        <v>1850</v>
      </c>
      <c r="FH23" s="24">
        <v>1850</v>
      </c>
      <c r="FI23" s="24">
        <v>1850</v>
      </c>
      <c r="FJ23" s="24">
        <f t="shared" si="64"/>
        <v>100</v>
      </c>
      <c r="FK23" s="24">
        <v>1145.7</v>
      </c>
      <c r="FL23" s="24">
        <v>1145.7</v>
      </c>
      <c r="FM23" s="30">
        <v>343.7</v>
      </c>
      <c r="FN23" s="30">
        <v>343.7</v>
      </c>
      <c r="FO23" s="24">
        <f t="shared" si="30"/>
        <v>100</v>
      </c>
      <c r="FP23" s="24">
        <v>0</v>
      </c>
      <c r="FQ23" s="24">
        <v>0</v>
      </c>
      <c r="FR23" s="30">
        <v>0</v>
      </c>
      <c r="FS23" s="24">
        <v>0</v>
      </c>
      <c r="FT23" s="24" t="s">
        <v>55</v>
      </c>
      <c r="FU23" s="24">
        <v>0</v>
      </c>
      <c r="FV23" s="24">
        <v>0</v>
      </c>
      <c r="FW23" s="24">
        <v>0</v>
      </c>
      <c r="FX23" s="24">
        <v>0</v>
      </c>
      <c r="FY23" s="24" t="s">
        <v>55</v>
      </c>
      <c r="FZ23" s="24">
        <v>0</v>
      </c>
      <c r="GA23" s="24">
        <v>4876.8999999999996</v>
      </c>
      <c r="GB23" s="24">
        <v>4876.8999999999996</v>
      </c>
      <c r="GC23" s="24">
        <v>4876.8999999999996</v>
      </c>
      <c r="GD23" s="24">
        <f t="shared" si="31"/>
        <v>100</v>
      </c>
      <c r="GE23" s="24">
        <v>2035.7</v>
      </c>
      <c r="GF23" s="24">
        <v>2035.7</v>
      </c>
      <c r="GG23" s="24">
        <v>2035.7</v>
      </c>
      <c r="GH23" s="24">
        <v>2035.7</v>
      </c>
      <c r="GI23" s="24">
        <f t="shared" si="32"/>
        <v>100</v>
      </c>
      <c r="GJ23" s="24">
        <v>0</v>
      </c>
      <c r="GK23" s="24">
        <v>7165.1</v>
      </c>
      <c r="GL23" s="24">
        <v>7165.2</v>
      </c>
      <c r="GM23" s="24">
        <v>7129.2</v>
      </c>
      <c r="GN23" s="24">
        <f>GM23/GL23%</f>
        <v>99.497571596047564</v>
      </c>
      <c r="GO23" s="24">
        <v>495</v>
      </c>
      <c r="GP23" s="24">
        <v>495</v>
      </c>
      <c r="GQ23" s="24">
        <v>495</v>
      </c>
      <c r="GR23" s="24">
        <v>495</v>
      </c>
      <c r="GS23" s="25">
        <f>(GR23/GQ23)*100</f>
        <v>100</v>
      </c>
      <c r="GT23" s="25">
        <v>0</v>
      </c>
      <c r="GU23" s="25">
        <v>0</v>
      </c>
      <c r="GV23" s="24">
        <v>0</v>
      </c>
      <c r="GW23" s="24">
        <v>0</v>
      </c>
      <c r="GX23" s="24" t="s">
        <v>55</v>
      </c>
      <c r="GY23" s="24">
        <v>25935.3</v>
      </c>
      <c r="GZ23" s="24">
        <v>52364.2</v>
      </c>
      <c r="HA23" s="24">
        <v>55853.2</v>
      </c>
      <c r="HB23" s="24">
        <v>55853.2</v>
      </c>
      <c r="HC23" s="24">
        <f t="shared" si="33"/>
        <v>100</v>
      </c>
      <c r="HD23" s="24">
        <v>0</v>
      </c>
      <c r="HE23" s="24">
        <v>0</v>
      </c>
      <c r="HF23" s="24">
        <v>0</v>
      </c>
      <c r="HG23" s="24">
        <v>0</v>
      </c>
      <c r="HH23" s="24" t="s">
        <v>55</v>
      </c>
      <c r="HI23" s="24">
        <v>100</v>
      </c>
      <c r="HJ23" s="24">
        <v>100</v>
      </c>
      <c r="HK23" s="24">
        <v>100</v>
      </c>
      <c r="HL23" s="24">
        <v>100</v>
      </c>
      <c r="HM23" s="24">
        <f>(HL23/HK23)*100</f>
        <v>100</v>
      </c>
      <c r="HN23" s="24">
        <v>0</v>
      </c>
      <c r="HO23" s="24">
        <v>0</v>
      </c>
      <c r="HP23" s="24">
        <v>0</v>
      </c>
      <c r="HQ23" s="24">
        <v>0</v>
      </c>
      <c r="HR23" s="24" t="s">
        <v>55</v>
      </c>
      <c r="HS23" s="24">
        <v>4292.5</v>
      </c>
      <c r="HT23" s="24">
        <v>4292.5</v>
      </c>
      <c r="HU23" s="24">
        <v>4292.5</v>
      </c>
      <c r="HV23" s="24">
        <v>4292.5</v>
      </c>
      <c r="HW23" s="24">
        <f>HV23/HU23%</f>
        <v>100</v>
      </c>
      <c r="HX23" s="24">
        <v>0</v>
      </c>
      <c r="HY23" s="24">
        <v>0</v>
      </c>
      <c r="HZ23" s="24">
        <v>0</v>
      </c>
      <c r="IA23" s="24">
        <v>0</v>
      </c>
      <c r="IB23" s="24" t="s">
        <v>55</v>
      </c>
      <c r="IC23" s="24">
        <v>0</v>
      </c>
      <c r="ID23" s="24">
        <v>5066.2</v>
      </c>
      <c r="IE23" s="24">
        <v>5066.2</v>
      </c>
      <c r="IF23" s="24">
        <v>5066.2</v>
      </c>
      <c r="IG23" s="24">
        <f t="shared" si="78"/>
        <v>100</v>
      </c>
      <c r="IH23" s="24">
        <v>0</v>
      </c>
      <c r="II23" s="24">
        <v>0</v>
      </c>
      <c r="IJ23" s="30">
        <v>0</v>
      </c>
      <c r="IK23" s="17">
        <v>0</v>
      </c>
      <c r="IL23" s="25" t="s">
        <v>55</v>
      </c>
      <c r="IM23" s="15">
        <f t="shared" si="65"/>
        <v>351150.10000000003</v>
      </c>
      <c r="IN23" s="15">
        <f t="shared" si="66"/>
        <v>354896.1</v>
      </c>
      <c r="IO23" s="15">
        <f t="shared" si="67"/>
        <v>362699.8</v>
      </c>
      <c r="IP23" s="15">
        <f t="shared" si="68"/>
        <v>361506.8</v>
      </c>
      <c r="IQ23" s="13">
        <f t="shared" si="69"/>
        <v>99.671077844542509</v>
      </c>
      <c r="IR23" s="17">
        <v>2848.9</v>
      </c>
      <c r="IS23" s="17">
        <v>2848.9</v>
      </c>
      <c r="IT23" s="26">
        <v>2848.9</v>
      </c>
      <c r="IU23" s="26">
        <v>2848.9</v>
      </c>
      <c r="IV23" s="17">
        <f t="shared" si="4"/>
        <v>100</v>
      </c>
      <c r="IW23" s="17">
        <v>114.2</v>
      </c>
      <c r="IX23" s="17">
        <v>114.2</v>
      </c>
      <c r="IY23" s="26">
        <v>114.2</v>
      </c>
      <c r="IZ23" s="17">
        <v>114.2</v>
      </c>
      <c r="JA23" s="17">
        <f>IZ23/IY23%</f>
        <v>99.999999999999986</v>
      </c>
      <c r="JB23" s="17">
        <v>1.4</v>
      </c>
      <c r="JC23" s="17">
        <v>1.4</v>
      </c>
      <c r="JD23" s="26">
        <v>1.4</v>
      </c>
      <c r="JE23" s="17">
        <v>1.4</v>
      </c>
      <c r="JF23" s="17">
        <f t="shared" si="6"/>
        <v>100</v>
      </c>
      <c r="JG23" s="17">
        <v>85943.1</v>
      </c>
      <c r="JH23" s="17">
        <v>77434.899999999994</v>
      </c>
      <c r="JI23" s="26">
        <v>82341.7</v>
      </c>
      <c r="JJ23" s="17">
        <v>82341.7</v>
      </c>
      <c r="JK23" s="17">
        <f t="shared" si="35"/>
        <v>100</v>
      </c>
      <c r="JL23" s="17">
        <v>218463.6</v>
      </c>
      <c r="JM23" s="17">
        <v>241269.6</v>
      </c>
      <c r="JN23" s="24">
        <v>244166.5</v>
      </c>
      <c r="JO23" s="24">
        <v>244166.5</v>
      </c>
      <c r="JP23" s="25">
        <f t="shared" si="36"/>
        <v>100</v>
      </c>
      <c r="JQ23" s="25">
        <v>13570.2</v>
      </c>
      <c r="JR23" s="25">
        <v>9494.7000000000007</v>
      </c>
      <c r="JS23" s="26">
        <v>9494.7000000000007</v>
      </c>
      <c r="JT23" s="24">
        <v>8557.6</v>
      </c>
      <c r="JU23" s="24">
        <f t="shared" si="37"/>
        <v>90.130283210633308</v>
      </c>
      <c r="JV23" s="24">
        <v>4227.8999999999996</v>
      </c>
      <c r="JW23" s="24">
        <v>388</v>
      </c>
      <c r="JX23" s="26">
        <v>388</v>
      </c>
      <c r="JY23" s="17">
        <v>388</v>
      </c>
      <c r="JZ23" s="17">
        <f t="shared" si="7"/>
        <v>100</v>
      </c>
      <c r="KA23" s="17">
        <v>769.5</v>
      </c>
      <c r="KB23" s="17">
        <v>768.9</v>
      </c>
      <c r="KC23" s="26">
        <v>768.9</v>
      </c>
      <c r="KD23" s="17">
        <v>677.4</v>
      </c>
      <c r="KE23" s="17">
        <f>KD23/KC23%</f>
        <v>88.099882949668356</v>
      </c>
      <c r="KF23" s="17">
        <v>0</v>
      </c>
      <c r="KG23" s="17">
        <v>0</v>
      </c>
      <c r="KH23" s="26">
        <v>0</v>
      </c>
      <c r="KI23" s="17">
        <v>0</v>
      </c>
      <c r="KJ23" s="17" t="s">
        <v>55</v>
      </c>
      <c r="KK23" s="17">
        <v>2015.2</v>
      </c>
      <c r="KL23" s="17">
        <v>2115.1999999999998</v>
      </c>
      <c r="KM23" s="26">
        <v>2115.1999999999998</v>
      </c>
      <c r="KN23" s="17">
        <v>2115.1999999999998</v>
      </c>
      <c r="KO23" s="17">
        <f t="shared" si="8"/>
        <v>100</v>
      </c>
      <c r="KP23" s="17">
        <v>262.5</v>
      </c>
      <c r="KQ23" s="17">
        <v>262.5</v>
      </c>
      <c r="KR23" s="26">
        <v>262.5</v>
      </c>
      <c r="KS23" s="17">
        <v>262.5</v>
      </c>
      <c r="KT23" s="17">
        <f t="shared" si="9"/>
        <v>100</v>
      </c>
      <c r="KU23" s="17">
        <v>6.3</v>
      </c>
      <c r="KV23" s="17">
        <v>6.3</v>
      </c>
      <c r="KW23" s="26">
        <v>6.3</v>
      </c>
      <c r="KX23" s="17">
        <v>6.3</v>
      </c>
      <c r="KY23" s="17">
        <f t="shared" si="10"/>
        <v>100</v>
      </c>
      <c r="KZ23" s="17">
        <v>127.3</v>
      </c>
      <c r="LA23" s="17">
        <v>93.1</v>
      </c>
      <c r="LB23" s="26">
        <v>93.1</v>
      </c>
      <c r="LC23" s="17">
        <v>93.1</v>
      </c>
      <c r="LD23" s="17">
        <f t="shared" si="70"/>
        <v>100</v>
      </c>
      <c r="LE23" s="17">
        <v>0</v>
      </c>
      <c r="LF23" s="17">
        <v>0</v>
      </c>
      <c r="LG23" s="26">
        <v>0</v>
      </c>
      <c r="LH23" s="17">
        <v>0</v>
      </c>
      <c r="LI23" s="17" t="s">
        <v>55</v>
      </c>
      <c r="LJ23" s="17">
        <v>638.5</v>
      </c>
      <c r="LK23" s="17">
        <v>790.6</v>
      </c>
      <c r="LL23" s="26">
        <v>790.6</v>
      </c>
      <c r="LM23" s="17">
        <v>636</v>
      </c>
      <c r="LN23" s="17">
        <f t="shared" si="11"/>
        <v>80.445231469769794</v>
      </c>
      <c r="LO23" s="17">
        <v>419.8</v>
      </c>
      <c r="LP23" s="17">
        <v>419.8</v>
      </c>
      <c r="LQ23" s="26">
        <v>419.8</v>
      </c>
      <c r="LR23" s="17">
        <v>419.8</v>
      </c>
      <c r="LS23" s="17">
        <f t="shared" si="12"/>
        <v>100</v>
      </c>
      <c r="LT23" s="17">
        <v>0</v>
      </c>
      <c r="LU23" s="17">
        <v>0</v>
      </c>
      <c r="LV23" s="26">
        <v>0</v>
      </c>
      <c r="LW23" s="17">
        <v>0</v>
      </c>
      <c r="LX23" s="17" t="s">
        <v>55</v>
      </c>
      <c r="LY23" s="17">
        <v>0</v>
      </c>
      <c r="LZ23" s="17">
        <v>0</v>
      </c>
      <c r="MA23" s="31">
        <v>0</v>
      </c>
      <c r="MB23" s="17">
        <v>0</v>
      </c>
      <c r="MC23" s="17" t="s">
        <v>55</v>
      </c>
      <c r="MD23" s="17">
        <v>1692.7</v>
      </c>
      <c r="ME23" s="17">
        <v>1776.7</v>
      </c>
      <c r="MF23" s="31">
        <v>1776.7</v>
      </c>
      <c r="MG23" s="17">
        <v>1776.7</v>
      </c>
      <c r="MH23" s="17">
        <f t="shared" si="13"/>
        <v>100</v>
      </c>
      <c r="MI23" s="17">
        <v>0</v>
      </c>
      <c r="MJ23" s="17">
        <v>0</v>
      </c>
      <c r="MK23" s="26">
        <v>0</v>
      </c>
      <c r="ML23" s="26">
        <v>0</v>
      </c>
      <c r="MM23" s="17" t="s">
        <v>55</v>
      </c>
      <c r="MN23" s="17">
        <v>155.5</v>
      </c>
      <c r="MO23" s="17">
        <v>147.6</v>
      </c>
      <c r="MP23" s="26">
        <v>147.6</v>
      </c>
      <c r="MQ23" s="17">
        <v>147.6</v>
      </c>
      <c r="MR23" s="17">
        <f t="shared" si="81"/>
        <v>100</v>
      </c>
      <c r="MS23" s="17">
        <v>2165.6</v>
      </c>
      <c r="MT23" s="17">
        <v>690</v>
      </c>
      <c r="MU23" s="26">
        <v>690</v>
      </c>
      <c r="MV23" s="17">
        <v>690</v>
      </c>
      <c r="MW23" s="17">
        <f t="shared" si="80"/>
        <v>100</v>
      </c>
      <c r="MX23" s="17">
        <v>0</v>
      </c>
      <c r="MY23" s="17">
        <v>0</v>
      </c>
      <c r="MZ23" s="26">
        <v>0</v>
      </c>
      <c r="NA23" s="17">
        <v>0</v>
      </c>
      <c r="NB23" s="17" t="s">
        <v>55</v>
      </c>
      <c r="NC23" s="17">
        <v>414.2</v>
      </c>
      <c r="ND23" s="17">
        <v>0</v>
      </c>
      <c r="NE23" s="17">
        <v>0</v>
      </c>
      <c r="NF23" s="17">
        <v>0</v>
      </c>
      <c r="NG23" s="17" t="s">
        <v>55</v>
      </c>
      <c r="NH23" s="17">
        <v>13296.7</v>
      </c>
      <c r="NI23" s="17">
        <v>12256.7</v>
      </c>
      <c r="NJ23" s="26">
        <v>12256.7</v>
      </c>
      <c r="NK23" s="17">
        <v>12246.9</v>
      </c>
      <c r="NL23" s="17">
        <f t="shared" si="71"/>
        <v>99.920043731183753</v>
      </c>
      <c r="NM23" s="17">
        <v>4017</v>
      </c>
      <c r="NN23" s="17">
        <v>4017</v>
      </c>
      <c r="NO23" s="26">
        <v>4017</v>
      </c>
      <c r="NP23" s="17">
        <v>4017</v>
      </c>
      <c r="NQ23" s="17">
        <f t="shared" si="38"/>
        <v>100</v>
      </c>
      <c r="NR23" s="47">
        <f t="shared" si="39"/>
        <v>8858.5</v>
      </c>
      <c r="NS23" s="47">
        <f t="shared" si="40"/>
        <v>80026.8</v>
      </c>
      <c r="NT23" s="47">
        <f t="shared" si="41"/>
        <v>113696.3</v>
      </c>
      <c r="NU23" s="47">
        <f t="shared" si="42"/>
        <v>100936.40000000001</v>
      </c>
      <c r="NV23" s="52">
        <f t="shared" si="43"/>
        <v>88.777207349755443</v>
      </c>
      <c r="NW23" s="24">
        <v>0</v>
      </c>
      <c r="NX23" s="24">
        <v>9374.4</v>
      </c>
      <c r="NY23" s="24">
        <v>9374.4</v>
      </c>
      <c r="NZ23" s="24">
        <v>8702.2999999999993</v>
      </c>
      <c r="OA23" s="24">
        <f t="shared" si="72"/>
        <v>92.830474483700286</v>
      </c>
      <c r="OB23" s="24">
        <v>0</v>
      </c>
      <c r="OC23" s="24">
        <v>0</v>
      </c>
      <c r="OD23" s="24">
        <v>19995.599999999999</v>
      </c>
      <c r="OE23" s="24">
        <v>7990.1</v>
      </c>
      <c r="OF23" s="24">
        <f>(OE23/OD23)*100</f>
        <v>39.95929104402969</v>
      </c>
      <c r="OG23" s="24">
        <v>0</v>
      </c>
      <c r="OH23" s="24">
        <v>0</v>
      </c>
      <c r="OI23" s="24">
        <v>5900</v>
      </c>
      <c r="OJ23" s="24">
        <v>5900</v>
      </c>
      <c r="OK23" s="24">
        <f t="shared" si="73"/>
        <v>100</v>
      </c>
      <c r="OL23" s="24">
        <v>0</v>
      </c>
      <c r="OM23" s="24">
        <v>0</v>
      </c>
      <c r="ON23" s="24">
        <v>6828.9</v>
      </c>
      <c r="OO23" s="24">
        <v>6828.9</v>
      </c>
      <c r="OP23" s="24">
        <f t="shared" si="74"/>
        <v>100</v>
      </c>
      <c r="OQ23" s="24">
        <v>0</v>
      </c>
      <c r="OR23" s="24">
        <v>0</v>
      </c>
      <c r="OS23" s="24">
        <v>0</v>
      </c>
      <c r="OT23" s="24">
        <v>0</v>
      </c>
      <c r="OU23" s="24" t="s">
        <v>55</v>
      </c>
      <c r="OV23" s="24">
        <v>0</v>
      </c>
      <c r="OW23" s="24">
        <v>1249.9000000000001</v>
      </c>
      <c r="OX23" s="24">
        <v>1249.9000000000001</v>
      </c>
      <c r="OY23" s="24">
        <v>1167.5999999999999</v>
      </c>
      <c r="OZ23" s="24">
        <f t="shared" si="44"/>
        <v>93.415473237859018</v>
      </c>
      <c r="PA23" s="24">
        <v>0</v>
      </c>
      <c r="PB23" s="24">
        <v>0</v>
      </c>
      <c r="PC23" s="24">
        <v>117</v>
      </c>
      <c r="PD23" s="24">
        <v>117</v>
      </c>
      <c r="PE23" s="24">
        <f t="shared" si="45"/>
        <v>100</v>
      </c>
      <c r="PF23" s="24">
        <v>0</v>
      </c>
      <c r="PG23" s="24">
        <v>0</v>
      </c>
      <c r="PH23" s="24">
        <v>0</v>
      </c>
      <c r="PI23" s="24">
        <v>0</v>
      </c>
      <c r="PJ23" s="24" t="s">
        <v>55</v>
      </c>
      <c r="PK23" s="24">
        <v>0</v>
      </c>
      <c r="PL23" s="24">
        <v>0</v>
      </c>
      <c r="PM23" s="30">
        <v>0</v>
      </c>
      <c r="PN23" s="17">
        <v>0</v>
      </c>
      <c r="PO23" s="17" t="s">
        <v>55</v>
      </c>
      <c r="PP23" s="17">
        <v>0</v>
      </c>
      <c r="PQ23" s="17">
        <v>0</v>
      </c>
      <c r="PR23" s="30">
        <v>0</v>
      </c>
      <c r="PS23" s="30">
        <v>0</v>
      </c>
      <c r="PT23" s="30" t="s">
        <v>55</v>
      </c>
      <c r="PU23" s="30">
        <v>8858.5</v>
      </c>
      <c r="PV23" s="30">
        <v>8512.2000000000007</v>
      </c>
      <c r="PW23" s="17">
        <v>9340.2000000000007</v>
      </c>
      <c r="PX23" s="17">
        <v>9340.2000000000007</v>
      </c>
      <c r="PY23" s="18">
        <f t="shared" si="46"/>
        <v>100</v>
      </c>
      <c r="PZ23" s="18">
        <v>0</v>
      </c>
      <c r="QA23" s="18">
        <v>0</v>
      </c>
      <c r="QB23" s="17">
        <v>0</v>
      </c>
      <c r="QC23" s="17">
        <v>0</v>
      </c>
      <c r="QD23" s="17" t="s">
        <v>55</v>
      </c>
      <c r="QE23" s="17">
        <v>0</v>
      </c>
      <c r="QF23" s="17">
        <v>0</v>
      </c>
      <c r="QG23" s="17">
        <v>0</v>
      </c>
      <c r="QH23" s="17">
        <v>0</v>
      </c>
      <c r="QI23" s="18" t="s">
        <v>55</v>
      </c>
      <c r="QJ23" s="18">
        <v>0</v>
      </c>
      <c r="QK23" s="18">
        <v>0</v>
      </c>
      <c r="QL23" s="17">
        <v>0</v>
      </c>
      <c r="QM23" s="17">
        <v>0</v>
      </c>
      <c r="QN23" s="18" t="s">
        <v>55</v>
      </c>
      <c r="QO23" s="18">
        <v>0</v>
      </c>
      <c r="QP23" s="18">
        <v>0</v>
      </c>
      <c r="QQ23" s="17">
        <v>0</v>
      </c>
      <c r="QR23" s="17">
        <v>0</v>
      </c>
      <c r="QS23" s="18" t="s">
        <v>55</v>
      </c>
      <c r="QT23" s="18">
        <v>0</v>
      </c>
      <c r="QU23" s="18">
        <v>0</v>
      </c>
      <c r="QV23" s="17">
        <v>0</v>
      </c>
      <c r="QW23" s="17">
        <v>0</v>
      </c>
      <c r="QX23" s="17" t="s">
        <v>55</v>
      </c>
      <c r="QY23" s="18">
        <v>0</v>
      </c>
      <c r="QZ23" s="17">
        <v>0</v>
      </c>
      <c r="RA23" s="17">
        <v>0</v>
      </c>
      <c r="RB23" s="17">
        <v>0</v>
      </c>
      <c r="RC23" s="18" t="s">
        <v>55</v>
      </c>
      <c r="RD23" s="18">
        <v>0</v>
      </c>
      <c r="RE23" s="18">
        <v>0</v>
      </c>
      <c r="RF23" s="17">
        <v>0</v>
      </c>
      <c r="RG23" s="17">
        <v>0</v>
      </c>
      <c r="RH23" s="18" t="s">
        <v>55</v>
      </c>
      <c r="RI23" s="18">
        <v>0</v>
      </c>
      <c r="RJ23" s="18">
        <v>0</v>
      </c>
      <c r="RK23" s="17">
        <v>0</v>
      </c>
      <c r="RL23" s="17">
        <v>0</v>
      </c>
      <c r="RM23" s="18" t="s">
        <v>55</v>
      </c>
      <c r="RN23" s="18">
        <v>0</v>
      </c>
      <c r="RO23" s="18">
        <v>0</v>
      </c>
      <c r="RP23" s="17">
        <v>0</v>
      </c>
      <c r="RQ23" s="17">
        <v>0</v>
      </c>
      <c r="RR23" s="17" t="s">
        <v>55</v>
      </c>
      <c r="RS23" s="17">
        <v>0</v>
      </c>
      <c r="RT23" s="17">
        <v>0</v>
      </c>
      <c r="RU23" s="17">
        <v>0</v>
      </c>
      <c r="RV23" s="17">
        <v>0</v>
      </c>
      <c r="RW23" s="18" t="s">
        <v>55</v>
      </c>
      <c r="RX23" s="18">
        <v>0</v>
      </c>
      <c r="RY23" s="18">
        <v>0</v>
      </c>
      <c r="RZ23" s="17">
        <v>0</v>
      </c>
      <c r="SA23" s="17">
        <v>0</v>
      </c>
      <c r="SB23" s="18" t="s">
        <v>55</v>
      </c>
      <c r="SC23" s="18">
        <v>0</v>
      </c>
      <c r="SD23" s="18">
        <v>0</v>
      </c>
      <c r="SE23" s="18">
        <v>0</v>
      </c>
      <c r="SF23" s="18">
        <v>0</v>
      </c>
      <c r="SG23" s="18" t="s">
        <v>55</v>
      </c>
      <c r="SH23" s="18">
        <v>0</v>
      </c>
      <c r="SI23" s="18">
        <v>0</v>
      </c>
      <c r="SJ23" s="18">
        <v>0</v>
      </c>
      <c r="SK23" s="18">
        <v>0</v>
      </c>
      <c r="SL23" s="18" t="s">
        <v>55</v>
      </c>
      <c r="SM23" s="18">
        <v>0</v>
      </c>
      <c r="SN23" s="18">
        <v>0</v>
      </c>
      <c r="SO23" s="18">
        <v>0</v>
      </c>
      <c r="SP23" s="18">
        <v>0</v>
      </c>
      <c r="SQ23" s="18" t="s">
        <v>55</v>
      </c>
      <c r="SR23" s="18">
        <v>0</v>
      </c>
      <c r="SS23" s="18">
        <v>0</v>
      </c>
      <c r="ST23" s="18">
        <v>0</v>
      </c>
      <c r="SU23" s="18">
        <v>0</v>
      </c>
      <c r="SV23" s="18" t="s">
        <v>55</v>
      </c>
      <c r="SW23" s="18">
        <v>0</v>
      </c>
      <c r="SX23" s="18">
        <v>58600</v>
      </c>
      <c r="SY23" s="18">
        <v>58600</v>
      </c>
      <c r="SZ23" s="18">
        <v>58600</v>
      </c>
      <c r="TA23" s="18">
        <f>(SZ23/SY23)*100</f>
        <v>100</v>
      </c>
      <c r="TB23" s="18">
        <v>0</v>
      </c>
      <c r="TC23" s="18">
        <v>0</v>
      </c>
      <c r="TD23" s="17">
        <v>0</v>
      </c>
      <c r="TE23" s="17">
        <v>0</v>
      </c>
      <c r="TF23" s="18" t="s">
        <v>55</v>
      </c>
      <c r="TG23" s="18">
        <v>0</v>
      </c>
      <c r="TH23" s="18">
        <v>2290.3000000000002</v>
      </c>
      <c r="TI23" s="17">
        <v>2290.3000000000002</v>
      </c>
      <c r="TJ23" s="17">
        <v>2290.3000000000002</v>
      </c>
      <c r="TK23" s="18">
        <f t="shared" si="77"/>
        <v>100</v>
      </c>
      <c r="TL23" s="18">
        <v>0</v>
      </c>
      <c r="TM23" s="18">
        <v>0</v>
      </c>
      <c r="TN23" s="17">
        <v>0</v>
      </c>
      <c r="TO23" s="17">
        <v>0</v>
      </c>
      <c r="TP23" s="18" t="s">
        <v>55</v>
      </c>
      <c r="TQ23" s="18">
        <v>0</v>
      </c>
      <c r="TR23" s="18">
        <v>0</v>
      </c>
      <c r="TS23" s="18">
        <v>0</v>
      </c>
      <c r="TT23" s="18">
        <v>0</v>
      </c>
      <c r="TU23" s="18" t="s">
        <v>55</v>
      </c>
      <c r="TV23" s="44">
        <f t="shared" si="48"/>
        <v>563082.70000000007</v>
      </c>
      <c r="TW23" s="44">
        <f t="shared" si="49"/>
        <v>784777.6</v>
      </c>
      <c r="TX23" s="44">
        <f t="shared" si="50"/>
        <v>829627.8</v>
      </c>
      <c r="TY23" s="44">
        <f t="shared" si="51"/>
        <v>812882.70000000007</v>
      </c>
      <c r="TZ23" s="45">
        <f t="shared" si="22"/>
        <v>97.981612959450018</v>
      </c>
      <c r="UA23" s="7"/>
      <c r="UB23" s="7"/>
      <c r="UD23" s="9"/>
    </row>
    <row r="24" spans="1:550" ht="27" customHeight="1" x14ac:dyDescent="0.2">
      <c r="A24" s="20" t="s">
        <v>25</v>
      </c>
      <c r="B24" s="47">
        <f t="shared" si="23"/>
        <v>50921</v>
      </c>
      <c r="C24" s="47">
        <f t="shared" si="23"/>
        <v>72788.7</v>
      </c>
      <c r="D24" s="44">
        <f t="shared" si="52"/>
        <v>72788.7</v>
      </c>
      <c r="E24" s="44">
        <f t="shared" si="53"/>
        <v>72788.7</v>
      </c>
      <c r="F24" s="45">
        <f t="shared" si="54"/>
        <v>100</v>
      </c>
      <c r="G24" s="17">
        <v>50921</v>
      </c>
      <c r="H24" s="17">
        <v>50921</v>
      </c>
      <c r="I24" s="30">
        <v>50921</v>
      </c>
      <c r="J24" s="17">
        <v>50921</v>
      </c>
      <c r="K24" s="17">
        <f t="shared" si="55"/>
        <v>100</v>
      </c>
      <c r="L24" s="17">
        <v>0</v>
      </c>
      <c r="M24" s="17">
        <v>10139.6</v>
      </c>
      <c r="N24" s="30">
        <v>10139.6</v>
      </c>
      <c r="O24" s="17">
        <v>10139.6</v>
      </c>
      <c r="P24" s="17">
        <f t="shared" si="56"/>
        <v>100</v>
      </c>
      <c r="Q24" s="17">
        <v>0</v>
      </c>
      <c r="R24" s="17">
        <v>0</v>
      </c>
      <c r="S24" s="17">
        <v>0</v>
      </c>
      <c r="T24" s="17">
        <v>0</v>
      </c>
      <c r="U24" s="17" t="s">
        <v>55</v>
      </c>
      <c r="V24" s="17">
        <v>0</v>
      </c>
      <c r="W24" s="33">
        <v>11728.1</v>
      </c>
      <c r="X24" s="33">
        <v>11728.1</v>
      </c>
      <c r="Y24" s="33">
        <v>11728.1</v>
      </c>
      <c r="Z24" s="18">
        <f t="shared" si="24"/>
        <v>100</v>
      </c>
      <c r="AA24" s="18">
        <v>0</v>
      </c>
      <c r="AB24" s="18">
        <v>0</v>
      </c>
      <c r="AC24" s="33">
        <v>0</v>
      </c>
      <c r="AD24" s="33">
        <v>0</v>
      </c>
      <c r="AE24" s="18" t="s">
        <v>55</v>
      </c>
      <c r="AF24" s="44">
        <f t="shared" si="57"/>
        <v>65116.9</v>
      </c>
      <c r="AG24" s="44">
        <f t="shared" si="58"/>
        <v>106020.7</v>
      </c>
      <c r="AH24" s="44">
        <f t="shared" si="59"/>
        <v>105699.2</v>
      </c>
      <c r="AI24" s="44">
        <f t="shared" si="60"/>
        <v>100559</v>
      </c>
      <c r="AJ24" s="45">
        <f t="shared" si="27"/>
        <v>95.136954678937968</v>
      </c>
      <c r="AK24" s="17">
        <v>0</v>
      </c>
      <c r="AL24" s="17">
        <v>6789.8</v>
      </c>
      <c r="AM24" s="17">
        <v>6789.8</v>
      </c>
      <c r="AN24" s="17">
        <v>3531.6</v>
      </c>
      <c r="AO24" s="17">
        <f t="shared" si="61"/>
        <v>52.013314088780234</v>
      </c>
      <c r="AP24" s="17">
        <v>0</v>
      </c>
      <c r="AQ24" s="17">
        <v>0</v>
      </c>
      <c r="AR24" s="30">
        <v>0</v>
      </c>
      <c r="AS24" s="17">
        <v>0</v>
      </c>
      <c r="AT24" s="17" t="s">
        <v>55</v>
      </c>
      <c r="AU24" s="17">
        <v>0</v>
      </c>
      <c r="AV24" s="17">
        <v>0</v>
      </c>
      <c r="AW24" s="17">
        <v>0</v>
      </c>
      <c r="AX24" s="17">
        <v>0</v>
      </c>
      <c r="AY24" s="17" t="s">
        <v>55</v>
      </c>
      <c r="AZ24" s="17">
        <v>9911.6</v>
      </c>
      <c r="BA24" s="17">
        <v>9507</v>
      </c>
      <c r="BB24" s="30">
        <v>9507</v>
      </c>
      <c r="BC24" s="17">
        <v>9507</v>
      </c>
      <c r="BD24" s="17">
        <f t="shared" si="1"/>
        <v>100.00000000000001</v>
      </c>
      <c r="BE24" s="17">
        <v>0</v>
      </c>
      <c r="BF24" s="17">
        <v>0</v>
      </c>
      <c r="BG24" s="30">
        <v>0</v>
      </c>
      <c r="BH24" s="17">
        <v>0</v>
      </c>
      <c r="BI24" s="17" t="s">
        <v>55</v>
      </c>
      <c r="BJ24" s="17">
        <v>0</v>
      </c>
      <c r="BK24" s="17">
        <v>0</v>
      </c>
      <c r="BL24" s="30">
        <v>0</v>
      </c>
      <c r="BM24" s="30">
        <v>0</v>
      </c>
      <c r="BN24" s="17" t="s">
        <v>55</v>
      </c>
      <c r="BO24" s="17">
        <v>0</v>
      </c>
      <c r="BP24" s="17">
        <v>0</v>
      </c>
      <c r="BQ24" s="30">
        <v>0</v>
      </c>
      <c r="BR24" s="30">
        <v>0</v>
      </c>
      <c r="BS24" s="17" t="s">
        <v>55</v>
      </c>
      <c r="BT24" s="17">
        <v>902.9</v>
      </c>
      <c r="BU24" s="17">
        <v>902.9</v>
      </c>
      <c r="BV24" s="30">
        <v>902.9</v>
      </c>
      <c r="BW24" s="30">
        <v>902.9</v>
      </c>
      <c r="BX24" s="17">
        <f t="shared" si="62"/>
        <v>100</v>
      </c>
      <c r="BY24" s="17">
        <v>0</v>
      </c>
      <c r="BZ24" s="17">
        <v>0</v>
      </c>
      <c r="CA24" s="17">
        <v>0</v>
      </c>
      <c r="CB24" s="17">
        <v>0</v>
      </c>
      <c r="CC24" s="17" t="s">
        <v>55</v>
      </c>
      <c r="CD24" s="17">
        <v>0</v>
      </c>
      <c r="CE24" s="17">
        <v>0</v>
      </c>
      <c r="CF24" s="17">
        <v>0</v>
      </c>
      <c r="CG24" s="17">
        <v>0</v>
      </c>
      <c r="CH24" s="17" t="s">
        <v>55</v>
      </c>
      <c r="CI24" s="17">
        <v>0</v>
      </c>
      <c r="CJ24" s="17">
        <v>0</v>
      </c>
      <c r="CK24" s="17">
        <v>0</v>
      </c>
      <c r="CL24" s="17">
        <v>0</v>
      </c>
      <c r="CM24" s="17" t="s">
        <v>55</v>
      </c>
      <c r="CN24" s="17">
        <v>0</v>
      </c>
      <c r="CO24" s="17">
        <v>3151</v>
      </c>
      <c r="CP24" s="30">
        <v>3151</v>
      </c>
      <c r="CQ24" s="17">
        <v>2971.7</v>
      </c>
      <c r="CR24" s="17">
        <f t="shared" si="28"/>
        <v>94.309742938749594</v>
      </c>
      <c r="CS24" s="17">
        <v>0</v>
      </c>
      <c r="CT24" s="17">
        <v>0</v>
      </c>
      <c r="CU24" s="17">
        <v>0</v>
      </c>
      <c r="CV24" s="17">
        <v>0</v>
      </c>
      <c r="CW24" s="17" t="s">
        <v>55</v>
      </c>
      <c r="CX24" s="17">
        <v>0</v>
      </c>
      <c r="CY24" s="17">
        <v>0</v>
      </c>
      <c r="CZ24" s="30">
        <v>0</v>
      </c>
      <c r="DA24" s="30">
        <v>0</v>
      </c>
      <c r="DB24" s="17" t="s">
        <v>55</v>
      </c>
      <c r="DC24" s="17">
        <v>78.3</v>
      </c>
      <c r="DD24" s="17">
        <v>78.3</v>
      </c>
      <c r="DE24" s="30">
        <v>78.3</v>
      </c>
      <c r="DF24" s="17">
        <v>78.3</v>
      </c>
      <c r="DG24" s="17">
        <f t="shared" si="29"/>
        <v>100</v>
      </c>
      <c r="DH24" s="17">
        <v>100</v>
      </c>
      <c r="DI24" s="17">
        <v>100</v>
      </c>
      <c r="DJ24" s="30">
        <v>100</v>
      </c>
      <c r="DK24" s="17">
        <v>100</v>
      </c>
      <c r="DL24" s="17">
        <f>DK24/DJ24%</f>
        <v>100</v>
      </c>
      <c r="DM24" s="17">
        <v>0</v>
      </c>
      <c r="DN24" s="17">
        <v>0</v>
      </c>
      <c r="DO24" s="30">
        <v>0</v>
      </c>
      <c r="DP24" s="30">
        <v>0</v>
      </c>
      <c r="DQ24" s="17" t="s">
        <v>55</v>
      </c>
      <c r="DR24" s="17">
        <v>0</v>
      </c>
      <c r="DS24" s="17">
        <v>0</v>
      </c>
      <c r="DT24" s="30">
        <v>0</v>
      </c>
      <c r="DU24" s="17">
        <v>0</v>
      </c>
      <c r="DV24" s="17" t="s">
        <v>55</v>
      </c>
      <c r="DW24" s="17">
        <v>0</v>
      </c>
      <c r="DX24" s="17">
        <v>0</v>
      </c>
      <c r="DY24" s="30">
        <v>0</v>
      </c>
      <c r="DZ24" s="30">
        <v>0</v>
      </c>
      <c r="EA24" s="17" t="s">
        <v>55</v>
      </c>
      <c r="EB24" s="17">
        <v>0</v>
      </c>
      <c r="EC24" s="17">
        <v>0</v>
      </c>
      <c r="ED24" s="30">
        <v>0</v>
      </c>
      <c r="EE24" s="30">
        <v>0</v>
      </c>
      <c r="EF24" s="17" t="s">
        <v>55</v>
      </c>
      <c r="EG24" s="17">
        <v>0</v>
      </c>
      <c r="EH24" s="17">
        <v>0</v>
      </c>
      <c r="EI24" s="30">
        <v>0</v>
      </c>
      <c r="EJ24" s="17">
        <v>0</v>
      </c>
      <c r="EK24" s="17" t="s">
        <v>55</v>
      </c>
      <c r="EL24" s="17">
        <v>0</v>
      </c>
      <c r="EM24" s="17">
        <v>0</v>
      </c>
      <c r="EN24" s="17">
        <v>0</v>
      </c>
      <c r="EO24" s="17">
        <v>0</v>
      </c>
      <c r="EP24" s="17" t="s">
        <v>55</v>
      </c>
      <c r="EQ24" s="17">
        <v>0</v>
      </c>
      <c r="ER24" s="17">
        <v>0</v>
      </c>
      <c r="ES24" s="17">
        <v>0</v>
      </c>
      <c r="ET24" s="17">
        <v>0</v>
      </c>
      <c r="EU24" s="17" t="s">
        <v>55</v>
      </c>
      <c r="EV24" s="17">
        <v>0</v>
      </c>
      <c r="EW24" s="17">
        <v>0</v>
      </c>
      <c r="EX24" s="30">
        <v>0</v>
      </c>
      <c r="EY24" s="30">
        <v>0</v>
      </c>
      <c r="EZ24" s="24" t="s">
        <v>55</v>
      </c>
      <c r="FA24" s="24">
        <v>0</v>
      </c>
      <c r="FB24" s="24">
        <v>0</v>
      </c>
      <c r="FC24" s="30">
        <v>0</v>
      </c>
      <c r="FD24" s="30">
        <v>0</v>
      </c>
      <c r="FE24" s="24" t="s">
        <v>55</v>
      </c>
      <c r="FF24" s="24">
        <v>0</v>
      </c>
      <c r="FG24" s="24">
        <v>1700</v>
      </c>
      <c r="FH24" s="24">
        <v>1700</v>
      </c>
      <c r="FI24" s="24">
        <v>0</v>
      </c>
      <c r="FJ24" s="24">
        <f t="shared" si="64"/>
        <v>0</v>
      </c>
      <c r="FK24" s="24">
        <v>5158.5</v>
      </c>
      <c r="FL24" s="24">
        <v>5158.5</v>
      </c>
      <c r="FM24" s="30">
        <v>3319</v>
      </c>
      <c r="FN24" s="30">
        <v>3319</v>
      </c>
      <c r="FO24" s="24">
        <f t="shared" si="30"/>
        <v>100</v>
      </c>
      <c r="FP24" s="24">
        <v>0</v>
      </c>
      <c r="FQ24" s="24">
        <v>0</v>
      </c>
      <c r="FR24" s="30">
        <v>0</v>
      </c>
      <c r="FS24" s="24">
        <v>0</v>
      </c>
      <c r="FT24" s="24" t="s">
        <v>55</v>
      </c>
      <c r="FU24" s="24">
        <v>468.5</v>
      </c>
      <c r="FV24" s="24">
        <v>468.5</v>
      </c>
      <c r="FW24" s="24">
        <v>468.5</v>
      </c>
      <c r="FX24" s="24">
        <v>468.5</v>
      </c>
      <c r="FY24" s="24">
        <f>(FX24/FW24)*100</f>
        <v>100</v>
      </c>
      <c r="FZ24" s="24">
        <v>0</v>
      </c>
      <c r="GA24" s="24">
        <v>0</v>
      </c>
      <c r="GB24" s="24">
        <v>0</v>
      </c>
      <c r="GC24" s="24">
        <v>0</v>
      </c>
      <c r="GD24" s="24" t="s">
        <v>55</v>
      </c>
      <c r="GE24" s="24">
        <v>2035.8</v>
      </c>
      <c r="GF24" s="24">
        <v>2035.8</v>
      </c>
      <c r="GG24" s="24">
        <v>2035.7</v>
      </c>
      <c r="GH24" s="24">
        <v>2035.7</v>
      </c>
      <c r="GI24" s="24">
        <f t="shared" si="32"/>
        <v>100</v>
      </c>
      <c r="GJ24" s="24">
        <v>0</v>
      </c>
      <c r="GK24" s="24">
        <v>0</v>
      </c>
      <c r="GL24" s="24">
        <v>0</v>
      </c>
      <c r="GM24" s="24">
        <v>0</v>
      </c>
      <c r="GN24" s="24" t="s">
        <v>55</v>
      </c>
      <c r="GO24" s="24">
        <v>24750</v>
      </c>
      <c r="GP24" s="24">
        <v>24750</v>
      </c>
      <c r="GQ24" s="24">
        <v>24750</v>
      </c>
      <c r="GR24" s="24">
        <v>24750</v>
      </c>
      <c r="GS24" s="25">
        <f>(GR24/GQ24)*100</f>
        <v>100</v>
      </c>
      <c r="GT24" s="25">
        <v>0</v>
      </c>
      <c r="GU24" s="25">
        <v>0</v>
      </c>
      <c r="GV24" s="24">
        <v>0</v>
      </c>
      <c r="GW24" s="24">
        <v>0</v>
      </c>
      <c r="GX24" s="24" t="s">
        <v>55</v>
      </c>
      <c r="GY24" s="24">
        <v>18834.900000000001</v>
      </c>
      <c r="GZ24" s="24">
        <v>48626.1</v>
      </c>
      <c r="HA24" s="24">
        <v>50144.2</v>
      </c>
      <c r="HB24" s="24">
        <v>50141.5</v>
      </c>
      <c r="HC24" s="24">
        <f t="shared" si="33"/>
        <v>99.994615528814904</v>
      </c>
      <c r="HD24" s="24">
        <v>0</v>
      </c>
      <c r="HE24" s="24">
        <v>0</v>
      </c>
      <c r="HF24" s="24">
        <v>0</v>
      </c>
      <c r="HG24" s="24">
        <v>0</v>
      </c>
      <c r="HH24" s="24" t="s">
        <v>55</v>
      </c>
      <c r="HI24" s="24">
        <v>0</v>
      </c>
      <c r="HJ24" s="24">
        <v>0</v>
      </c>
      <c r="HK24" s="24">
        <v>0</v>
      </c>
      <c r="HL24" s="24">
        <v>0</v>
      </c>
      <c r="HM24" s="24" t="s">
        <v>55</v>
      </c>
      <c r="HN24" s="24">
        <v>0</v>
      </c>
      <c r="HO24" s="24">
        <v>0</v>
      </c>
      <c r="HP24" s="24">
        <v>0</v>
      </c>
      <c r="HQ24" s="24">
        <v>0</v>
      </c>
      <c r="HR24" s="24" t="s">
        <v>55</v>
      </c>
      <c r="HS24" s="24">
        <v>0</v>
      </c>
      <c r="HT24" s="24">
        <v>0</v>
      </c>
      <c r="HU24" s="24">
        <v>0</v>
      </c>
      <c r="HV24" s="24">
        <v>0</v>
      </c>
      <c r="HW24" s="24" t="s">
        <v>55</v>
      </c>
      <c r="HX24" s="24">
        <v>0</v>
      </c>
      <c r="HY24" s="24">
        <v>0</v>
      </c>
      <c r="HZ24" s="24">
        <v>0</v>
      </c>
      <c r="IA24" s="24">
        <v>0</v>
      </c>
      <c r="IB24" s="24" t="s">
        <v>55</v>
      </c>
      <c r="IC24" s="24">
        <v>0</v>
      </c>
      <c r="ID24" s="24">
        <v>0</v>
      </c>
      <c r="IE24" s="24">
        <v>0</v>
      </c>
      <c r="IF24" s="24">
        <v>0</v>
      </c>
      <c r="IG24" s="24" t="s">
        <v>55</v>
      </c>
      <c r="IH24" s="24">
        <v>2876.4</v>
      </c>
      <c r="II24" s="24">
        <v>2752.8</v>
      </c>
      <c r="IJ24" s="30">
        <v>2752.8</v>
      </c>
      <c r="IK24" s="17">
        <v>2752.8</v>
      </c>
      <c r="IL24" s="25">
        <f>IK24/IJ24%</f>
        <v>100</v>
      </c>
      <c r="IM24" s="15">
        <f t="shared" si="65"/>
        <v>180729.09999999998</v>
      </c>
      <c r="IN24" s="15">
        <f t="shared" si="66"/>
        <v>199189.6</v>
      </c>
      <c r="IO24" s="15">
        <f t="shared" si="67"/>
        <v>202894.2</v>
      </c>
      <c r="IP24" s="15">
        <f t="shared" si="68"/>
        <v>202660.4</v>
      </c>
      <c r="IQ24" s="13">
        <f t="shared" si="69"/>
        <v>99.884767529086588</v>
      </c>
      <c r="IR24" s="17">
        <v>1057.0999999999999</v>
      </c>
      <c r="IS24" s="17">
        <v>877.1</v>
      </c>
      <c r="IT24" s="26">
        <v>877.1</v>
      </c>
      <c r="IU24" s="26">
        <v>877.1</v>
      </c>
      <c r="IV24" s="17">
        <f t="shared" si="4"/>
        <v>100</v>
      </c>
      <c r="IW24" s="17">
        <v>0</v>
      </c>
      <c r="IX24" s="17">
        <v>0</v>
      </c>
      <c r="IY24" s="26">
        <v>0</v>
      </c>
      <c r="IZ24" s="17">
        <v>0</v>
      </c>
      <c r="JA24" s="17" t="s">
        <v>55</v>
      </c>
      <c r="JB24" s="17">
        <v>0.1</v>
      </c>
      <c r="JC24" s="17">
        <v>0.1</v>
      </c>
      <c r="JD24" s="26">
        <v>0.1</v>
      </c>
      <c r="JE24" s="17">
        <v>0.1</v>
      </c>
      <c r="JF24" s="17">
        <f t="shared" si="6"/>
        <v>100</v>
      </c>
      <c r="JG24" s="17">
        <v>35206.300000000003</v>
      </c>
      <c r="JH24" s="17">
        <v>34098.699999999997</v>
      </c>
      <c r="JI24" s="26">
        <v>36827.1</v>
      </c>
      <c r="JJ24" s="17">
        <v>36827.1</v>
      </c>
      <c r="JK24" s="17">
        <f t="shared" si="35"/>
        <v>100.00000000000001</v>
      </c>
      <c r="JL24" s="17">
        <v>125373.8</v>
      </c>
      <c r="JM24" s="17">
        <v>147886</v>
      </c>
      <c r="JN24" s="24">
        <v>148862.20000000001</v>
      </c>
      <c r="JO24" s="24">
        <v>148862.20000000001</v>
      </c>
      <c r="JP24" s="25">
        <f t="shared" si="36"/>
        <v>100</v>
      </c>
      <c r="JQ24" s="25">
        <v>5084.1000000000004</v>
      </c>
      <c r="JR24" s="25">
        <v>4506.2</v>
      </c>
      <c r="JS24" s="26">
        <v>4506.2</v>
      </c>
      <c r="JT24" s="24">
        <v>4434.8999999999996</v>
      </c>
      <c r="JU24" s="24">
        <f t="shared" si="37"/>
        <v>98.417735564333583</v>
      </c>
      <c r="JV24" s="24">
        <v>1094.8</v>
      </c>
      <c r="JW24" s="24">
        <v>766.6</v>
      </c>
      <c r="JX24" s="26">
        <v>766.6</v>
      </c>
      <c r="JY24" s="17">
        <v>751</v>
      </c>
      <c r="JZ24" s="17">
        <f t="shared" si="7"/>
        <v>97.965040438298985</v>
      </c>
      <c r="KA24" s="17">
        <v>0</v>
      </c>
      <c r="KB24" s="17">
        <v>0</v>
      </c>
      <c r="KC24" s="26">
        <v>0</v>
      </c>
      <c r="KD24" s="17">
        <v>0</v>
      </c>
      <c r="KE24" s="17" t="s">
        <v>55</v>
      </c>
      <c r="KF24" s="17">
        <v>0</v>
      </c>
      <c r="KG24" s="17">
        <v>0</v>
      </c>
      <c r="KH24" s="26">
        <v>0</v>
      </c>
      <c r="KI24" s="17">
        <v>0</v>
      </c>
      <c r="KJ24" s="17" t="s">
        <v>55</v>
      </c>
      <c r="KK24" s="17">
        <v>273</v>
      </c>
      <c r="KL24" s="17">
        <v>22.7</v>
      </c>
      <c r="KM24" s="26">
        <v>22.7</v>
      </c>
      <c r="KN24" s="17">
        <v>22.7</v>
      </c>
      <c r="KO24" s="17">
        <f t="shared" si="8"/>
        <v>100</v>
      </c>
      <c r="KP24" s="17">
        <v>245</v>
      </c>
      <c r="KQ24" s="17">
        <v>245</v>
      </c>
      <c r="KR24" s="26">
        <v>245</v>
      </c>
      <c r="KS24" s="17">
        <v>245</v>
      </c>
      <c r="KT24" s="17">
        <f t="shared" si="9"/>
        <v>99.999999999999986</v>
      </c>
      <c r="KU24" s="17">
        <v>0.8</v>
      </c>
      <c r="KV24" s="17">
        <v>0.8</v>
      </c>
      <c r="KW24" s="26">
        <v>0.8</v>
      </c>
      <c r="KX24" s="17">
        <v>0.8</v>
      </c>
      <c r="KY24" s="17">
        <f t="shared" si="10"/>
        <v>100</v>
      </c>
      <c r="KZ24" s="17">
        <v>63.6</v>
      </c>
      <c r="LA24" s="17">
        <v>48</v>
      </c>
      <c r="LB24" s="26">
        <v>48</v>
      </c>
      <c r="LC24" s="17">
        <v>48</v>
      </c>
      <c r="LD24" s="17">
        <f t="shared" si="70"/>
        <v>100</v>
      </c>
      <c r="LE24" s="17">
        <v>0</v>
      </c>
      <c r="LF24" s="17">
        <v>0</v>
      </c>
      <c r="LG24" s="26">
        <v>0</v>
      </c>
      <c r="LH24" s="17">
        <v>0</v>
      </c>
      <c r="LI24" s="17" t="s">
        <v>55</v>
      </c>
      <c r="LJ24" s="17">
        <v>543.9</v>
      </c>
      <c r="LK24" s="17">
        <v>543.9</v>
      </c>
      <c r="LL24" s="26">
        <v>543.9</v>
      </c>
      <c r="LM24" s="17">
        <v>462.9</v>
      </c>
      <c r="LN24" s="17">
        <f t="shared" si="11"/>
        <v>85.107556536127959</v>
      </c>
      <c r="LO24" s="17">
        <v>198.4</v>
      </c>
      <c r="LP24" s="17">
        <v>198.4</v>
      </c>
      <c r="LQ24" s="26">
        <v>198.4</v>
      </c>
      <c r="LR24" s="17">
        <v>198.4</v>
      </c>
      <c r="LS24" s="17">
        <f t="shared" si="12"/>
        <v>100</v>
      </c>
      <c r="LT24" s="17">
        <v>0</v>
      </c>
      <c r="LU24" s="17">
        <v>0</v>
      </c>
      <c r="LV24" s="26">
        <v>0</v>
      </c>
      <c r="LW24" s="17">
        <v>0</v>
      </c>
      <c r="LX24" s="17" t="s">
        <v>55</v>
      </c>
      <c r="LY24" s="17">
        <v>0</v>
      </c>
      <c r="LZ24" s="17">
        <v>0</v>
      </c>
      <c r="MA24" s="31">
        <v>0</v>
      </c>
      <c r="MB24" s="17">
        <v>0</v>
      </c>
      <c r="MC24" s="17" t="s">
        <v>55</v>
      </c>
      <c r="MD24" s="17">
        <v>1914.1</v>
      </c>
      <c r="ME24" s="17">
        <v>2009.6</v>
      </c>
      <c r="MF24" s="31">
        <v>2009.6</v>
      </c>
      <c r="MG24" s="17">
        <v>2009.6</v>
      </c>
      <c r="MH24" s="17">
        <f t="shared" si="13"/>
        <v>100</v>
      </c>
      <c r="MI24" s="17">
        <v>0</v>
      </c>
      <c r="MJ24" s="17">
        <v>0</v>
      </c>
      <c r="MK24" s="26">
        <v>0</v>
      </c>
      <c r="ML24" s="26">
        <v>0</v>
      </c>
      <c r="MM24" s="17" t="s">
        <v>55</v>
      </c>
      <c r="MN24" s="17">
        <v>0</v>
      </c>
      <c r="MO24" s="17">
        <v>0</v>
      </c>
      <c r="MP24" s="26">
        <v>0</v>
      </c>
      <c r="MQ24" s="17">
        <v>0</v>
      </c>
      <c r="MR24" s="17" t="s">
        <v>55</v>
      </c>
      <c r="MS24" s="17">
        <v>661.1</v>
      </c>
      <c r="MT24" s="17">
        <v>147.5</v>
      </c>
      <c r="MU24" s="26">
        <v>147.5</v>
      </c>
      <c r="MV24" s="17">
        <v>147.5</v>
      </c>
      <c r="MW24" s="17">
        <f t="shared" si="80"/>
        <v>100</v>
      </c>
      <c r="MX24" s="17">
        <v>0</v>
      </c>
      <c r="MY24" s="17">
        <v>0</v>
      </c>
      <c r="MZ24" s="26">
        <v>0</v>
      </c>
      <c r="NA24" s="17">
        <v>0</v>
      </c>
      <c r="NB24" s="17" t="s">
        <v>55</v>
      </c>
      <c r="NC24" s="17">
        <v>176</v>
      </c>
      <c r="ND24" s="17">
        <v>0</v>
      </c>
      <c r="NE24" s="17">
        <v>0</v>
      </c>
      <c r="NF24" s="17">
        <v>0</v>
      </c>
      <c r="NG24" s="17" t="s">
        <v>55</v>
      </c>
      <c r="NH24" s="17">
        <v>7488</v>
      </c>
      <c r="NI24" s="17">
        <v>6490</v>
      </c>
      <c r="NJ24" s="26">
        <v>6490</v>
      </c>
      <c r="NK24" s="17">
        <v>6424.1</v>
      </c>
      <c r="NL24" s="17">
        <f t="shared" si="71"/>
        <v>98.984591679506934</v>
      </c>
      <c r="NM24" s="17">
        <v>1349</v>
      </c>
      <c r="NN24" s="17">
        <v>1349</v>
      </c>
      <c r="NO24" s="26">
        <v>1349</v>
      </c>
      <c r="NP24" s="17">
        <v>1349</v>
      </c>
      <c r="NQ24" s="17">
        <f t="shared" si="38"/>
        <v>100</v>
      </c>
      <c r="NR24" s="47">
        <f t="shared" si="39"/>
        <v>2999.9</v>
      </c>
      <c r="NS24" s="47">
        <f t="shared" si="40"/>
        <v>71180.7</v>
      </c>
      <c r="NT24" s="47">
        <f t="shared" si="41"/>
        <v>64011.4</v>
      </c>
      <c r="NU24" s="47">
        <f t="shared" si="42"/>
        <v>64011.4</v>
      </c>
      <c r="NV24" s="52">
        <f t="shared" si="43"/>
        <v>100</v>
      </c>
      <c r="NW24" s="24">
        <v>0</v>
      </c>
      <c r="NX24" s="24">
        <v>6015.2</v>
      </c>
      <c r="NY24" s="24">
        <v>6015.2</v>
      </c>
      <c r="NZ24" s="24">
        <v>6015.2</v>
      </c>
      <c r="OA24" s="24">
        <f t="shared" si="72"/>
        <v>100</v>
      </c>
      <c r="OB24" s="24">
        <v>0</v>
      </c>
      <c r="OC24" s="24">
        <v>19995.599999999999</v>
      </c>
      <c r="OD24" s="24">
        <v>0</v>
      </c>
      <c r="OE24" s="24">
        <v>0</v>
      </c>
      <c r="OF24" s="24" t="s">
        <v>55</v>
      </c>
      <c r="OG24" s="24">
        <v>0</v>
      </c>
      <c r="OH24" s="24">
        <v>0</v>
      </c>
      <c r="OI24" s="24">
        <v>9230</v>
      </c>
      <c r="OJ24" s="24">
        <v>9230</v>
      </c>
      <c r="OK24" s="24">
        <f t="shared" si="73"/>
        <v>100</v>
      </c>
      <c r="OL24" s="24">
        <v>0</v>
      </c>
      <c r="OM24" s="24">
        <v>0</v>
      </c>
      <c r="ON24" s="24">
        <v>3479.3</v>
      </c>
      <c r="OO24" s="24">
        <v>3479.3</v>
      </c>
      <c r="OP24" s="24">
        <f t="shared" si="74"/>
        <v>100</v>
      </c>
      <c r="OQ24" s="24">
        <v>0</v>
      </c>
      <c r="OR24" s="24">
        <v>0</v>
      </c>
      <c r="OS24" s="24">
        <v>0</v>
      </c>
      <c r="OT24" s="24">
        <v>0</v>
      </c>
      <c r="OU24" s="24" t="s">
        <v>55</v>
      </c>
      <c r="OV24" s="24">
        <v>0</v>
      </c>
      <c r="OW24" s="24">
        <v>802</v>
      </c>
      <c r="OX24" s="24">
        <v>802</v>
      </c>
      <c r="OY24" s="24">
        <v>802</v>
      </c>
      <c r="OZ24" s="24">
        <f t="shared" si="44"/>
        <v>100</v>
      </c>
      <c r="PA24" s="24">
        <v>0</v>
      </c>
      <c r="PB24" s="24">
        <v>0</v>
      </c>
      <c r="PC24" s="24">
        <v>117</v>
      </c>
      <c r="PD24" s="24">
        <v>117</v>
      </c>
      <c r="PE24" s="24">
        <f t="shared" si="45"/>
        <v>100</v>
      </c>
      <c r="PF24" s="24">
        <v>0</v>
      </c>
      <c r="PG24" s="24">
        <v>0</v>
      </c>
      <c r="PH24" s="24">
        <v>0</v>
      </c>
      <c r="PI24" s="24">
        <v>0</v>
      </c>
      <c r="PJ24" s="24" t="s">
        <v>55</v>
      </c>
      <c r="PK24" s="24">
        <v>0</v>
      </c>
      <c r="PL24" s="24">
        <v>0</v>
      </c>
      <c r="PM24" s="30">
        <v>0</v>
      </c>
      <c r="PN24" s="17">
        <v>0</v>
      </c>
      <c r="PO24" s="17" t="s">
        <v>55</v>
      </c>
      <c r="PP24" s="17">
        <v>0</v>
      </c>
      <c r="PQ24" s="17">
        <v>0</v>
      </c>
      <c r="PR24" s="30">
        <v>0</v>
      </c>
      <c r="PS24" s="30">
        <v>0</v>
      </c>
      <c r="PT24" s="30" t="s">
        <v>55</v>
      </c>
      <c r="PU24" s="30">
        <v>2999.9</v>
      </c>
      <c r="PV24" s="30">
        <v>2999.9</v>
      </c>
      <c r="PW24" s="17">
        <v>2999.9</v>
      </c>
      <c r="PX24" s="17">
        <v>2999.9</v>
      </c>
      <c r="PY24" s="18">
        <f t="shared" si="46"/>
        <v>100</v>
      </c>
      <c r="PZ24" s="18">
        <v>0</v>
      </c>
      <c r="QA24" s="18">
        <v>0</v>
      </c>
      <c r="QB24" s="17">
        <v>0</v>
      </c>
      <c r="QC24" s="17">
        <v>0</v>
      </c>
      <c r="QD24" s="17" t="s">
        <v>55</v>
      </c>
      <c r="QE24" s="17">
        <v>0</v>
      </c>
      <c r="QF24" s="17">
        <v>0</v>
      </c>
      <c r="QG24" s="17">
        <v>0</v>
      </c>
      <c r="QH24" s="17">
        <v>0</v>
      </c>
      <c r="QI24" s="18" t="s">
        <v>55</v>
      </c>
      <c r="QJ24" s="18">
        <v>0</v>
      </c>
      <c r="QK24" s="18">
        <v>40657.300000000003</v>
      </c>
      <c r="QL24" s="17">
        <v>40657.300000000003</v>
      </c>
      <c r="QM24" s="17">
        <v>40657.300000000003</v>
      </c>
      <c r="QN24" s="18">
        <f>(QM24/QL24)*100</f>
        <v>100</v>
      </c>
      <c r="QO24" s="18">
        <v>0</v>
      </c>
      <c r="QP24" s="18">
        <v>0</v>
      </c>
      <c r="QQ24" s="17">
        <v>0</v>
      </c>
      <c r="QR24" s="17">
        <v>0</v>
      </c>
      <c r="QS24" s="18" t="s">
        <v>55</v>
      </c>
      <c r="QT24" s="18">
        <v>0</v>
      </c>
      <c r="QU24" s="18">
        <v>0</v>
      </c>
      <c r="QV24" s="17">
        <v>0</v>
      </c>
      <c r="QW24" s="17">
        <v>0</v>
      </c>
      <c r="QX24" s="17" t="s">
        <v>55</v>
      </c>
      <c r="QY24" s="18">
        <v>0</v>
      </c>
      <c r="QZ24" s="17">
        <v>0</v>
      </c>
      <c r="RA24" s="17">
        <v>0</v>
      </c>
      <c r="RB24" s="17">
        <v>0</v>
      </c>
      <c r="RC24" s="18" t="s">
        <v>55</v>
      </c>
      <c r="RD24" s="18">
        <v>0</v>
      </c>
      <c r="RE24" s="18">
        <v>297</v>
      </c>
      <c r="RF24" s="17">
        <v>297</v>
      </c>
      <c r="RG24" s="17">
        <v>297</v>
      </c>
      <c r="RH24" s="18">
        <f>(RG24/RF24)*100</f>
        <v>100</v>
      </c>
      <c r="RI24" s="18">
        <v>0</v>
      </c>
      <c r="RJ24" s="18">
        <v>0</v>
      </c>
      <c r="RK24" s="17">
        <v>0</v>
      </c>
      <c r="RL24" s="17">
        <v>0</v>
      </c>
      <c r="RM24" s="18" t="s">
        <v>55</v>
      </c>
      <c r="RN24" s="18">
        <v>0</v>
      </c>
      <c r="RO24" s="18">
        <v>410.7</v>
      </c>
      <c r="RP24" s="17">
        <v>410.7</v>
      </c>
      <c r="RQ24" s="17">
        <v>410.7</v>
      </c>
      <c r="RR24" s="17">
        <f>(RQ24/RP24)*100</f>
        <v>100</v>
      </c>
      <c r="RS24" s="17">
        <v>0</v>
      </c>
      <c r="RT24" s="17">
        <v>0</v>
      </c>
      <c r="RU24" s="17">
        <v>0</v>
      </c>
      <c r="RV24" s="17">
        <v>0</v>
      </c>
      <c r="RW24" s="18" t="s">
        <v>55</v>
      </c>
      <c r="RX24" s="18">
        <v>0</v>
      </c>
      <c r="RY24" s="18">
        <v>3</v>
      </c>
      <c r="RZ24" s="17">
        <v>3</v>
      </c>
      <c r="SA24" s="17">
        <v>3</v>
      </c>
      <c r="SB24" s="18">
        <f>(SA24/RZ24)*100</f>
        <v>100</v>
      </c>
      <c r="SC24" s="18">
        <v>0</v>
      </c>
      <c r="SD24" s="18">
        <v>0</v>
      </c>
      <c r="SE24" s="18">
        <v>0</v>
      </c>
      <c r="SF24" s="18">
        <v>0</v>
      </c>
      <c r="SG24" s="18" t="s">
        <v>55</v>
      </c>
      <c r="SH24" s="18">
        <v>0</v>
      </c>
      <c r="SI24" s="18">
        <v>0</v>
      </c>
      <c r="SJ24" s="18">
        <v>0</v>
      </c>
      <c r="SK24" s="18">
        <v>0</v>
      </c>
      <c r="SL24" s="18" t="s">
        <v>55</v>
      </c>
      <c r="SM24" s="18">
        <v>0</v>
      </c>
      <c r="SN24" s="18">
        <v>0</v>
      </c>
      <c r="SO24" s="18">
        <v>0</v>
      </c>
      <c r="SP24" s="18">
        <v>0</v>
      </c>
      <c r="SQ24" s="18" t="s">
        <v>55</v>
      </c>
      <c r="SR24" s="18">
        <v>0</v>
      </c>
      <c r="SS24" s="18">
        <v>0</v>
      </c>
      <c r="ST24" s="18">
        <v>0</v>
      </c>
      <c r="SU24" s="18">
        <v>0</v>
      </c>
      <c r="SV24" s="18" t="s">
        <v>55</v>
      </c>
      <c r="SW24" s="18">
        <v>0</v>
      </c>
      <c r="SX24" s="18">
        <v>0</v>
      </c>
      <c r="SY24" s="18">
        <v>0</v>
      </c>
      <c r="SZ24" s="18">
        <v>0</v>
      </c>
      <c r="TA24" s="18" t="s">
        <v>55</v>
      </c>
      <c r="TB24" s="18">
        <v>0</v>
      </c>
      <c r="TC24" s="18">
        <v>0</v>
      </c>
      <c r="TD24" s="17">
        <v>0</v>
      </c>
      <c r="TE24" s="17">
        <v>0</v>
      </c>
      <c r="TF24" s="18" t="s">
        <v>55</v>
      </c>
      <c r="TG24" s="18">
        <v>0</v>
      </c>
      <c r="TH24" s="18">
        <v>0</v>
      </c>
      <c r="TI24" s="17">
        <v>0</v>
      </c>
      <c r="TJ24" s="17">
        <v>0</v>
      </c>
      <c r="TK24" s="18" t="s">
        <v>55</v>
      </c>
      <c r="TL24" s="18">
        <v>0</v>
      </c>
      <c r="TM24" s="18">
        <v>0</v>
      </c>
      <c r="TN24" s="17">
        <v>0</v>
      </c>
      <c r="TO24" s="17">
        <v>0</v>
      </c>
      <c r="TP24" s="18" t="s">
        <v>55</v>
      </c>
      <c r="TQ24" s="18">
        <v>0</v>
      </c>
      <c r="TR24" s="18">
        <v>0</v>
      </c>
      <c r="TS24" s="18">
        <v>0</v>
      </c>
      <c r="TT24" s="18">
        <v>0</v>
      </c>
      <c r="TU24" s="18" t="s">
        <v>55</v>
      </c>
      <c r="TV24" s="44">
        <f t="shared" si="48"/>
        <v>299766.90000000002</v>
      </c>
      <c r="TW24" s="44">
        <f t="shared" si="49"/>
        <v>449179.7</v>
      </c>
      <c r="TX24" s="44">
        <f t="shared" si="50"/>
        <v>445393.5</v>
      </c>
      <c r="TY24" s="44">
        <f t="shared" si="51"/>
        <v>440019.5</v>
      </c>
      <c r="TZ24" s="45">
        <f t="shared" si="22"/>
        <v>98.793426486915493</v>
      </c>
      <c r="UA24" s="7"/>
      <c r="UB24" s="7"/>
      <c r="UD24" s="9"/>
    </row>
    <row r="25" spans="1:550" x14ac:dyDescent="0.2">
      <c r="A25" s="20" t="s">
        <v>26</v>
      </c>
      <c r="B25" s="47">
        <f t="shared" si="23"/>
        <v>149823</v>
      </c>
      <c r="C25" s="47">
        <f t="shared" si="23"/>
        <v>190830.1</v>
      </c>
      <c r="D25" s="44">
        <f t="shared" si="52"/>
        <v>191400.1</v>
      </c>
      <c r="E25" s="44">
        <f t="shared" si="53"/>
        <v>191400.1</v>
      </c>
      <c r="F25" s="45">
        <f t="shared" si="54"/>
        <v>100</v>
      </c>
      <c r="G25" s="17">
        <v>149823</v>
      </c>
      <c r="H25" s="17">
        <v>149823</v>
      </c>
      <c r="I25" s="30">
        <v>149823</v>
      </c>
      <c r="J25" s="17">
        <v>149823</v>
      </c>
      <c r="K25" s="17">
        <f t="shared" si="55"/>
        <v>100</v>
      </c>
      <c r="L25" s="17">
        <v>0</v>
      </c>
      <c r="M25" s="17">
        <v>34938.199999999997</v>
      </c>
      <c r="N25" s="30">
        <v>34938.199999999997</v>
      </c>
      <c r="O25" s="17">
        <v>34938.199999999997</v>
      </c>
      <c r="P25" s="17">
        <f t="shared" si="56"/>
        <v>100</v>
      </c>
      <c r="Q25" s="17">
        <v>0</v>
      </c>
      <c r="R25" s="17">
        <v>0</v>
      </c>
      <c r="S25" s="17">
        <v>0</v>
      </c>
      <c r="T25" s="17">
        <v>0</v>
      </c>
      <c r="U25" s="17" t="s">
        <v>55</v>
      </c>
      <c r="V25" s="17">
        <v>0</v>
      </c>
      <c r="W25" s="33">
        <v>6068.9</v>
      </c>
      <c r="X25" s="33">
        <v>6068.9</v>
      </c>
      <c r="Y25" s="33">
        <v>6068.9</v>
      </c>
      <c r="Z25" s="18">
        <f t="shared" si="24"/>
        <v>100</v>
      </c>
      <c r="AA25" s="18">
        <v>0</v>
      </c>
      <c r="AB25" s="18">
        <v>0</v>
      </c>
      <c r="AC25" s="33">
        <v>570</v>
      </c>
      <c r="AD25" s="33">
        <v>570</v>
      </c>
      <c r="AE25" s="18">
        <f t="shared" si="25"/>
        <v>100</v>
      </c>
      <c r="AF25" s="44">
        <f t="shared" si="57"/>
        <v>40331.699999999997</v>
      </c>
      <c r="AG25" s="44">
        <f t="shared" si="58"/>
        <v>144796.5</v>
      </c>
      <c r="AH25" s="44">
        <f t="shared" si="59"/>
        <v>146591.20000000001</v>
      </c>
      <c r="AI25" s="44">
        <f t="shared" si="60"/>
        <v>143958.9</v>
      </c>
      <c r="AJ25" s="45">
        <f t="shared" si="27"/>
        <v>98.204326044128152</v>
      </c>
      <c r="AK25" s="17">
        <v>0</v>
      </c>
      <c r="AL25" s="17">
        <v>16253.7</v>
      </c>
      <c r="AM25" s="17">
        <v>16253.8</v>
      </c>
      <c r="AN25" s="17">
        <v>16253.8</v>
      </c>
      <c r="AO25" s="17">
        <f t="shared" si="61"/>
        <v>100</v>
      </c>
      <c r="AP25" s="17">
        <v>0</v>
      </c>
      <c r="AQ25" s="17">
        <v>0</v>
      </c>
      <c r="AR25" s="30">
        <v>0</v>
      </c>
      <c r="AS25" s="17">
        <v>0</v>
      </c>
      <c r="AT25" s="17" t="s">
        <v>55</v>
      </c>
      <c r="AU25" s="17">
        <v>0</v>
      </c>
      <c r="AV25" s="17">
        <v>0</v>
      </c>
      <c r="AW25" s="17">
        <v>0</v>
      </c>
      <c r="AX25" s="17">
        <v>0</v>
      </c>
      <c r="AY25" s="17" t="s">
        <v>55</v>
      </c>
      <c r="AZ25" s="17">
        <v>8292.7999999999993</v>
      </c>
      <c r="BA25" s="17">
        <v>8292.7999999999993</v>
      </c>
      <c r="BB25" s="30">
        <v>8292.7999999999993</v>
      </c>
      <c r="BC25" s="17">
        <v>8292.7999999999993</v>
      </c>
      <c r="BD25" s="17">
        <f t="shared" si="1"/>
        <v>100</v>
      </c>
      <c r="BE25" s="17">
        <v>1020.2</v>
      </c>
      <c r="BF25" s="17">
        <v>0</v>
      </c>
      <c r="BG25" s="30">
        <v>0</v>
      </c>
      <c r="BH25" s="17">
        <v>0</v>
      </c>
      <c r="BI25" s="17" t="s">
        <v>55</v>
      </c>
      <c r="BJ25" s="17">
        <v>0</v>
      </c>
      <c r="BK25" s="17">
        <v>0</v>
      </c>
      <c r="BL25" s="30">
        <v>0</v>
      </c>
      <c r="BM25" s="30">
        <v>0</v>
      </c>
      <c r="BN25" s="17" t="s">
        <v>55</v>
      </c>
      <c r="BO25" s="17">
        <v>0</v>
      </c>
      <c r="BP25" s="17">
        <v>0</v>
      </c>
      <c r="BQ25" s="30">
        <v>0</v>
      </c>
      <c r="BR25" s="30">
        <v>0</v>
      </c>
      <c r="BS25" s="17" t="s">
        <v>55</v>
      </c>
      <c r="BT25" s="17">
        <v>3175.3</v>
      </c>
      <c r="BU25" s="17">
        <v>7352.6</v>
      </c>
      <c r="BV25" s="30">
        <v>7352.6</v>
      </c>
      <c r="BW25" s="30">
        <v>6699.9</v>
      </c>
      <c r="BX25" s="17">
        <f t="shared" si="62"/>
        <v>91.122868101079874</v>
      </c>
      <c r="BY25" s="17">
        <v>0</v>
      </c>
      <c r="BZ25" s="17">
        <v>0</v>
      </c>
      <c r="CA25" s="17">
        <v>0</v>
      </c>
      <c r="CB25" s="17">
        <v>0</v>
      </c>
      <c r="CC25" s="17" t="s">
        <v>55</v>
      </c>
      <c r="CD25" s="17">
        <v>0</v>
      </c>
      <c r="CE25" s="17">
        <v>0</v>
      </c>
      <c r="CF25" s="17">
        <v>0</v>
      </c>
      <c r="CG25" s="17">
        <v>0</v>
      </c>
      <c r="CH25" s="17" t="s">
        <v>55</v>
      </c>
      <c r="CI25" s="17">
        <v>222.7</v>
      </c>
      <c r="CJ25" s="17">
        <v>222.7</v>
      </c>
      <c r="CK25" s="17">
        <v>222.7</v>
      </c>
      <c r="CL25" s="17">
        <v>222.7</v>
      </c>
      <c r="CM25" s="17">
        <f t="shared" si="75"/>
        <v>100</v>
      </c>
      <c r="CN25" s="17">
        <v>0</v>
      </c>
      <c r="CO25" s="17">
        <v>9447</v>
      </c>
      <c r="CP25" s="30">
        <v>9447</v>
      </c>
      <c r="CQ25" s="17">
        <v>8872.1</v>
      </c>
      <c r="CR25" s="17">
        <f t="shared" si="28"/>
        <v>93.914470202180595</v>
      </c>
      <c r="CS25" s="17">
        <v>0</v>
      </c>
      <c r="CT25" s="17">
        <v>0</v>
      </c>
      <c r="CU25" s="17">
        <v>0</v>
      </c>
      <c r="CV25" s="17">
        <v>0</v>
      </c>
      <c r="CW25" s="17" t="s">
        <v>55</v>
      </c>
      <c r="CX25" s="17">
        <v>0</v>
      </c>
      <c r="CY25" s="17">
        <v>0</v>
      </c>
      <c r="CZ25" s="30">
        <v>0</v>
      </c>
      <c r="DA25" s="30">
        <v>0</v>
      </c>
      <c r="DB25" s="17" t="s">
        <v>55</v>
      </c>
      <c r="DC25" s="17">
        <v>67.099999999999994</v>
      </c>
      <c r="DD25" s="17">
        <v>67.099999999999994</v>
      </c>
      <c r="DE25" s="30">
        <v>67.099999999999994</v>
      </c>
      <c r="DF25" s="17">
        <v>67.099999999999994</v>
      </c>
      <c r="DG25" s="17">
        <f t="shared" si="29"/>
        <v>100</v>
      </c>
      <c r="DH25" s="17">
        <v>0</v>
      </c>
      <c r="DI25" s="17">
        <v>0</v>
      </c>
      <c r="DJ25" s="30">
        <v>0</v>
      </c>
      <c r="DK25" s="17">
        <v>0</v>
      </c>
      <c r="DL25" s="17" t="s">
        <v>55</v>
      </c>
      <c r="DM25" s="17">
        <v>0</v>
      </c>
      <c r="DN25" s="17">
        <v>0</v>
      </c>
      <c r="DO25" s="30">
        <v>0</v>
      </c>
      <c r="DP25" s="30">
        <v>0</v>
      </c>
      <c r="DQ25" s="17" t="s">
        <v>55</v>
      </c>
      <c r="DR25" s="17">
        <v>0</v>
      </c>
      <c r="DS25" s="17">
        <v>0</v>
      </c>
      <c r="DT25" s="30">
        <v>0</v>
      </c>
      <c r="DU25" s="17">
        <v>0</v>
      </c>
      <c r="DV25" s="17" t="s">
        <v>55</v>
      </c>
      <c r="DW25" s="17">
        <v>0</v>
      </c>
      <c r="DX25" s="17">
        <v>0</v>
      </c>
      <c r="DY25" s="30">
        <v>0</v>
      </c>
      <c r="DZ25" s="30">
        <v>0</v>
      </c>
      <c r="EA25" s="17" t="s">
        <v>55</v>
      </c>
      <c r="EB25" s="17">
        <v>0</v>
      </c>
      <c r="EC25" s="17">
        <v>0</v>
      </c>
      <c r="ED25" s="30">
        <v>0</v>
      </c>
      <c r="EE25" s="30">
        <v>0</v>
      </c>
      <c r="EF25" s="17" t="s">
        <v>55</v>
      </c>
      <c r="EG25" s="17">
        <v>2323.4</v>
      </c>
      <c r="EH25" s="17">
        <v>3623.4</v>
      </c>
      <c r="EI25" s="30">
        <v>3623.4</v>
      </c>
      <c r="EJ25" s="17">
        <v>3542.3</v>
      </c>
      <c r="EK25" s="17">
        <f t="shared" si="79"/>
        <v>97.761770712590391</v>
      </c>
      <c r="EL25" s="17">
        <v>0</v>
      </c>
      <c r="EM25" s="17">
        <v>369.2</v>
      </c>
      <c r="EN25" s="17">
        <v>369.1</v>
      </c>
      <c r="EO25" s="17">
        <v>369.1</v>
      </c>
      <c r="EP25" s="17">
        <f t="shared" si="76"/>
        <v>100</v>
      </c>
      <c r="EQ25" s="17">
        <v>0</v>
      </c>
      <c r="ER25" s="17">
        <v>0</v>
      </c>
      <c r="ES25" s="17">
        <v>0</v>
      </c>
      <c r="ET25" s="17">
        <v>0</v>
      </c>
      <c r="EU25" s="17" t="s">
        <v>55</v>
      </c>
      <c r="EV25" s="17">
        <v>0</v>
      </c>
      <c r="EW25" s="17">
        <v>0</v>
      </c>
      <c r="EX25" s="30">
        <v>0</v>
      </c>
      <c r="EY25" s="30">
        <v>0</v>
      </c>
      <c r="EZ25" s="24" t="s">
        <v>55</v>
      </c>
      <c r="FA25" s="24">
        <v>0</v>
      </c>
      <c r="FB25" s="24">
        <v>0</v>
      </c>
      <c r="FC25" s="30">
        <v>0</v>
      </c>
      <c r="FD25" s="30">
        <v>0</v>
      </c>
      <c r="FE25" s="24" t="s">
        <v>55</v>
      </c>
      <c r="FF25" s="24">
        <v>0</v>
      </c>
      <c r="FG25" s="24">
        <v>2500</v>
      </c>
      <c r="FH25" s="24">
        <v>2500</v>
      </c>
      <c r="FI25" s="24">
        <v>2091.5</v>
      </c>
      <c r="FJ25" s="24">
        <f t="shared" si="64"/>
        <v>83.66</v>
      </c>
      <c r="FK25" s="24">
        <v>5000.7</v>
      </c>
      <c r="FL25" s="24">
        <v>5000.7</v>
      </c>
      <c r="FM25" s="30">
        <v>5885.8</v>
      </c>
      <c r="FN25" s="30">
        <v>5885.8</v>
      </c>
      <c r="FO25" s="24">
        <f t="shared" si="30"/>
        <v>100</v>
      </c>
      <c r="FP25" s="24">
        <v>0</v>
      </c>
      <c r="FQ25" s="24">
        <v>0</v>
      </c>
      <c r="FR25" s="30">
        <v>0</v>
      </c>
      <c r="FS25" s="24">
        <v>0</v>
      </c>
      <c r="FT25" s="24" t="s">
        <v>55</v>
      </c>
      <c r="FU25" s="24">
        <v>72.7</v>
      </c>
      <c r="FV25" s="24">
        <v>72.7</v>
      </c>
      <c r="FW25" s="24">
        <v>72.7</v>
      </c>
      <c r="FX25" s="24">
        <v>72.7</v>
      </c>
      <c r="FY25" s="24">
        <f>(FX25/FW25)*100</f>
        <v>100</v>
      </c>
      <c r="FZ25" s="24">
        <v>0</v>
      </c>
      <c r="GA25" s="24">
        <v>18950.5</v>
      </c>
      <c r="GB25" s="24">
        <v>18950.5</v>
      </c>
      <c r="GC25" s="24">
        <v>18950.5</v>
      </c>
      <c r="GD25" s="24">
        <f t="shared" si="31"/>
        <v>100</v>
      </c>
      <c r="GE25" s="24">
        <v>2035.8</v>
      </c>
      <c r="GF25" s="24">
        <v>2035.8</v>
      </c>
      <c r="GG25" s="24">
        <v>2035.8</v>
      </c>
      <c r="GH25" s="24">
        <v>2035.8</v>
      </c>
      <c r="GI25" s="24">
        <f t="shared" si="32"/>
        <v>100</v>
      </c>
      <c r="GJ25" s="24">
        <v>0</v>
      </c>
      <c r="GK25" s="24">
        <v>0</v>
      </c>
      <c r="GL25" s="24">
        <v>0</v>
      </c>
      <c r="GM25" s="24">
        <v>0</v>
      </c>
      <c r="GN25" s="24" t="s">
        <v>55</v>
      </c>
      <c r="GO25" s="24">
        <v>0</v>
      </c>
      <c r="GP25" s="24">
        <v>0</v>
      </c>
      <c r="GQ25" s="24">
        <v>0</v>
      </c>
      <c r="GR25" s="24">
        <v>0</v>
      </c>
      <c r="GS25" s="25" t="s">
        <v>55</v>
      </c>
      <c r="GT25" s="25">
        <v>0</v>
      </c>
      <c r="GU25" s="25">
        <v>0</v>
      </c>
      <c r="GV25" s="24">
        <v>0</v>
      </c>
      <c r="GW25" s="24">
        <v>0</v>
      </c>
      <c r="GX25" s="24" t="s">
        <v>55</v>
      </c>
      <c r="GY25" s="24">
        <v>13376</v>
      </c>
      <c r="GZ25" s="24">
        <v>61142.400000000001</v>
      </c>
      <c r="HA25" s="24">
        <v>62051.9</v>
      </c>
      <c r="HB25" s="24">
        <v>61142.400000000001</v>
      </c>
      <c r="HC25" s="24">
        <f t="shared" si="33"/>
        <v>98.534291456023098</v>
      </c>
      <c r="HD25" s="24">
        <v>0</v>
      </c>
      <c r="HE25" s="24">
        <v>0</v>
      </c>
      <c r="HF25" s="24">
        <v>0</v>
      </c>
      <c r="HG25" s="24">
        <v>0</v>
      </c>
      <c r="HH25" s="24" t="s">
        <v>55</v>
      </c>
      <c r="HI25" s="24">
        <v>0</v>
      </c>
      <c r="HJ25" s="24">
        <v>0</v>
      </c>
      <c r="HK25" s="24">
        <v>0</v>
      </c>
      <c r="HL25" s="24">
        <v>0</v>
      </c>
      <c r="HM25" s="24" t="s">
        <v>55</v>
      </c>
      <c r="HN25" s="24">
        <v>0</v>
      </c>
      <c r="HO25" s="24">
        <v>0</v>
      </c>
      <c r="HP25" s="24">
        <v>0</v>
      </c>
      <c r="HQ25" s="24">
        <v>0</v>
      </c>
      <c r="HR25" s="24" t="s">
        <v>55</v>
      </c>
      <c r="HS25" s="24">
        <v>4745</v>
      </c>
      <c r="HT25" s="24">
        <v>4706.3</v>
      </c>
      <c r="HU25" s="24">
        <v>4706.3</v>
      </c>
      <c r="HV25" s="24">
        <v>4706.3</v>
      </c>
      <c r="HW25" s="24">
        <f>HV25/HU25%</f>
        <v>100</v>
      </c>
      <c r="HX25" s="24">
        <v>0</v>
      </c>
      <c r="HY25" s="24">
        <v>0</v>
      </c>
      <c r="HZ25" s="24">
        <v>0</v>
      </c>
      <c r="IA25" s="24">
        <v>0</v>
      </c>
      <c r="IB25" s="24" t="s">
        <v>55</v>
      </c>
      <c r="IC25" s="24">
        <v>0</v>
      </c>
      <c r="ID25" s="24">
        <v>4759.6000000000004</v>
      </c>
      <c r="IE25" s="24">
        <v>4759.7</v>
      </c>
      <c r="IF25" s="24">
        <v>4754.1000000000004</v>
      </c>
      <c r="IG25" s="24">
        <f t="shared" si="78"/>
        <v>99.88234552597855</v>
      </c>
      <c r="IH25" s="24">
        <v>0</v>
      </c>
      <c r="II25" s="24">
        <v>0</v>
      </c>
      <c r="IJ25" s="30">
        <v>0</v>
      </c>
      <c r="IK25" s="30">
        <v>0</v>
      </c>
      <c r="IL25" s="25" t="s">
        <v>55</v>
      </c>
      <c r="IM25" s="15">
        <f t="shared" si="65"/>
        <v>415554.39999999991</v>
      </c>
      <c r="IN25" s="15">
        <f t="shared" si="66"/>
        <v>402285.59999999992</v>
      </c>
      <c r="IO25" s="15">
        <f t="shared" si="67"/>
        <v>409059.79999999993</v>
      </c>
      <c r="IP25" s="15">
        <f t="shared" si="68"/>
        <v>408191.49999999988</v>
      </c>
      <c r="IQ25" s="13">
        <f t="shared" si="69"/>
        <v>99.787732747143565</v>
      </c>
      <c r="IR25" s="17">
        <v>3222.7</v>
      </c>
      <c r="IS25" s="17">
        <v>2790.6</v>
      </c>
      <c r="IT25" s="26">
        <v>2790.6</v>
      </c>
      <c r="IU25" s="26">
        <v>2790.6</v>
      </c>
      <c r="IV25" s="17">
        <f t="shared" si="4"/>
        <v>100</v>
      </c>
      <c r="IW25" s="17">
        <v>0</v>
      </c>
      <c r="IX25" s="17">
        <v>0</v>
      </c>
      <c r="IY25" s="26">
        <v>0</v>
      </c>
      <c r="IZ25" s="17">
        <v>0</v>
      </c>
      <c r="JA25" s="17" t="s">
        <v>55</v>
      </c>
      <c r="JB25" s="17">
        <v>0</v>
      </c>
      <c r="JC25" s="17">
        <v>0</v>
      </c>
      <c r="JD25" s="26">
        <v>0</v>
      </c>
      <c r="JE25" s="17">
        <v>0</v>
      </c>
      <c r="JF25" s="17" t="s">
        <v>55</v>
      </c>
      <c r="JG25" s="17">
        <v>99495.8</v>
      </c>
      <c r="JH25" s="17">
        <v>85042.6</v>
      </c>
      <c r="JI25" s="26">
        <v>89362.7</v>
      </c>
      <c r="JJ25" s="17">
        <v>89362.7</v>
      </c>
      <c r="JK25" s="17">
        <f t="shared" si="35"/>
        <v>100</v>
      </c>
      <c r="JL25" s="17">
        <v>254738.6</v>
      </c>
      <c r="JM25" s="17">
        <v>265328.09999999998</v>
      </c>
      <c r="JN25" s="24">
        <v>267782.2</v>
      </c>
      <c r="JO25" s="24">
        <v>267782.2</v>
      </c>
      <c r="JP25" s="25">
        <f t="shared" si="36"/>
        <v>100</v>
      </c>
      <c r="JQ25" s="25">
        <v>10527.3</v>
      </c>
      <c r="JR25" s="25">
        <v>7385.2</v>
      </c>
      <c r="JS25" s="26">
        <v>7385.2</v>
      </c>
      <c r="JT25" s="24">
        <v>6985.2</v>
      </c>
      <c r="JU25" s="24">
        <f t="shared" si="37"/>
        <v>94.583762118832254</v>
      </c>
      <c r="JV25" s="24">
        <v>4133</v>
      </c>
      <c r="JW25" s="24">
        <v>1067</v>
      </c>
      <c r="JX25" s="26">
        <v>1067</v>
      </c>
      <c r="JY25" s="17">
        <v>988.8</v>
      </c>
      <c r="JZ25" s="17">
        <f t="shared" si="7"/>
        <v>92.671040299906281</v>
      </c>
      <c r="KA25" s="17">
        <v>0</v>
      </c>
      <c r="KB25" s="17">
        <v>0</v>
      </c>
      <c r="KC25" s="26">
        <v>0</v>
      </c>
      <c r="KD25" s="17">
        <v>0</v>
      </c>
      <c r="KE25" s="17" t="s">
        <v>55</v>
      </c>
      <c r="KF25" s="17">
        <v>0</v>
      </c>
      <c r="KG25" s="17">
        <v>0</v>
      </c>
      <c r="KH25" s="26">
        <v>0</v>
      </c>
      <c r="KI25" s="17">
        <v>0</v>
      </c>
      <c r="KJ25" s="17" t="s">
        <v>55</v>
      </c>
      <c r="KK25" s="17">
        <v>0</v>
      </c>
      <c r="KL25" s="17">
        <v>0</v>
      </c>
      <c r="KM25" s="26">
        <v>0</v>
      </c>
      <c r="KN25" s="17">
        <v>0</v>
      </c>
      <c r="KO25" s="17" t="s">
        <v>55</v>
      </c>
      <c r="KP25" s="17">
        <v>332.5</v>
      </c>
      <c r="KQ25" s="17">
        <v>332.5</v>
      </c>
      <c r="KR25" s="26">
        <v>332.5</v>
      </c>
      <c r="KS25" s="17">
        <v>332.5</v>
      </c>
      <c r="KT25" s="17">
        <f t="shared" si="9"/>
        <v>100</v>
      </c>
      <c r="KU25" s="17">
        <v>3.1</v>
      </c>
      <c r="KV25" s="17">
        <v>3.1</v>
      </c>
      <c r="KW25" s="26">
        <v>3.1</v>
      </c>
      <c r="KX25" s="17">
        <v>3.1</v>
      </c>
      <c r="KY25" s="17">
        <f t="shared" si="10"/>
        <v>100</v>
      </c>
      <c r="KZ25" s="17">
        <v>95.5</v>
      </c>
      <c r="LA25" s="17">
        <v>72</v>
      </c>
      <c r="LB25" s="26">
        <v>72</v>
      </c>
      <c r="LC25" s="17">
        <v>72</v>
      </c>
      <c r="LD25" s="17">
        <f t="shared" si="70"/>
        <v>100</v>
      </c>
      <c r="LE25" s="17">
        <v>5</v>
      </c>
      <c r="LF25" s="17">
        <v>5</v>
      </c>
      <c r="LG25" s="26">
        <v>5</v>
      </c>
      <c r="LH25" s="17">
        <v>5</v>
      </c>
      <c r="LI25" s="17">
        <f>LH25/LG25%</f>
        <v>100</v>
      </c>
      <c r="LJ25" s="17">
        <v>656.8</v>
      </c>
      <c r="LK25" s="17">
        <v>793.1</v>
      </c>
      <c r="LL25" s="26">
        <v>793.1</v>
      </c>
      <c r="LM25" s="17">
        <v>556.29999999999995</v>
      </c>
      <c r="LN25" s="17">
        <f t="shared" si="11"/>
        <v>70.142478880342949</v>
      </c>
      <c r="LO25" s="17">
        <v>443.1</v>
      </c>
      <c r="LP25" s="17">
        <v>443.1</v>
      </c>
      <c r="LQ25" s="26">
        <v>443.1</v>
      </c>
      <c r="LR25" s="17">
        <v>443.1</v>
      </c>
      <c r="LS25" s="17">
        <f t="shared" si="12"/>
        <v>100</v>
      </c>
      <c r="LT25" s="17">
        <v>0</v>
      </c>
      <c r="LU25" s="17">
        <v>0</v>
      </c>
      <c r="LV25" s="26">
        <v>0</v>
      </c>
      <c r="LW25" s="17">
        <v>0</v>
      </c>
      <c r="LX25" s="17" t="s">
        <v>55</v>
      </c>
      <c r="LY25" s="17">
        <v>0</v>
      </c>
      <c r="LZ25" s="17">
        <v>0</v>
      </c>
      <c r="MA25" s="31">
        <v>0</v>
      </c>
      <c r="MB25" s="17">
        <v>0</v>
      </c>
      <c r="MC25" s="17" t="s">
        <v>55</v>
      </c>
      <c r="MD25" s="17">
        <v>2606.4</v>
      </c>
      <c r="ME25" s="17">
        <v>2736.8</v>
      </c>
      <c r="MF25" s="31">
        <v>2736.8</v>
      </c>
      <c r="MG25" s="17">
        <v>2736.8</v>
      </c>
      <c r="MH25" s="17">
        <f t="shared" si="13"/>
        <v>100</v>
      </c>
      <c r="MI25" s="17">
        <v>0</v>
      </c>
      <c r="MJ25" s="17">
        <v>0</v>
      </c>
      <c r="MK25" s="26">
        <v>0</v>
      </c>
      <c r="ML25" s="26">
        <v>0</v>
      </c>
      <c r="MM25" s="17" t="s">
        <v>55</v>
      </c>
      <c r="MN25" s="17">
        <v>297.10000000000002</v>
      </c>
      <c r="MO25" s="17">
        <v>308.2</v>
      </c>
      <c r="MP25" s="26">
        <v>308.2</v>
      </c>
      <c r="MQ25" s="17">
        <v>308.10000000000002</v>
      </c>
      <c r="MR25" s="17">
        <f t="shared" si="81"/>
        <v>99.967553536664511</v>
      </c>
      <c r="MS25" s="17">
        <v>1136.7</v>
      </c>
      <c r="MT25" s="17">
        <v>325.60000000000002</v>
      </c>
      <c r="MU25" s="26">
        <v>325.60000000000002</v>
      </c>
      <c r="MV25" s="17">
        <v>325.60000000000002</v>
      </c>
      <c r="MW25" s="17">
        <f t="shared" si="80"/>
        <v>100</v>
      </c>
      <c r="MX25" s="17">
        <v>7590</v>
      </c>
      <c r="MY25" s="17">
        <v>7590</v>
      </c>
      <c r="MZ25" s="26">
        <v>7590</v>
      </c>
      <c r="NA25" s="17">
        <v>7485</v>
      </c>
      <c r="NB25" s="17">
        <f>NA25/MZ25%</f>
        <v>98.616600790513829</v>
      </c>
      <c r="NC25" s="17">
        <v>480.1</v>
      </c>
      <c r="ND25" s="17">
        <v>0</v>
      </c>
      <c r="NE25" s="17">
        <v>0</v>
      </c>
      <c r="NF25" s="17">
        <v>0</v>
      </c>
      <c r="NG25" s="17" t="s">
        <v>55</v>
      </c>
      <c r="NH25" s="17">
        <v>24578.7</v>
      </c>
      <c r="NI25" s="17">
        <v>22850.7</v>
      </c>
      <c r="NJ25" s="26">
        <v>22850.7</v>
      </c>
      <c r="NK25" s="17">
        <v>22802.5</v>
      </c>
      <c r="NL25" s="17">
        <f t="shared" si="71"/>
        <v>99.789065542849883</v>
      </c>
      <c r="NM25" s="17">
        <v>5212</v>
      </c>
      <c r="NN25" s="17">
        <v>5212</v>
      </c>
      <c r="NO25" s="26">
        <v>5212</v>
      </c>
      <c r="NP25" s="17">
        <v>5212</v>
      </c>
      <c r="NQ25" s="17">
        <f t="shared" si="38"/>
        <v>100</v>
      </c>
      <c r="NR25" s="47">
        <f t="shared" si="39"/>
        <v>11515.9</v>
      </c>
      <c r="NS25" s="47">
        <f t="shared" si="40"/>
        <v>21796.2</v>
      </c>
      <c r="NT25" s="47">
        <f t="shared" si="41"/>
        <v>42575.8</v>
      </c>
      <c r="NU25" s="47">
        <f t="shared" si="42"/>
        <v>41842.200000000004</v>
      </c>
      <c r="NV25" s="52">
        <f t="shared" si="43"/>
        <v>98.276955453567524</v>
      </c>
      <c r="NW25" s="24">
        <v>0</v>
      </c>
      <c r="NX25" s="24">
        <v>10350.9</v>
      </c>
      <c r="NY25" s="24">
        <v>10350.9</v>
      </c>
      <c r="NZ25" s="24">
        <v>9704.2000000000007</v>
      </c>
      <c r="OA25" s="24">
        <f t="shared" si="72"/>
        <v>93.752234105246899</v>
      </c>
      <c r="OB25" s="24">
        <v>0</v>
      </c>
      <c r="OC25" s="24">
        <v>0</v>
      </c>
      <c r="OD25" s="24">
        <v>0</v>
      </c>
      <c r="OE25" s="24">
        <v>0</v>
      </c>
      <c r="OF25" s="24" t="s">
        <v>55</v>
      </c>
      <c r="OG25" s="24">
        <v>0</v>
      </c>
      <c r="OH25" s="24">
        <v>0</v>
      </c>
      <c r="OI25" s="24">
        <v>7200</v>
      </c>
      <c r="OJ25" s="24">
        <v>7200</v>
      </c>
      <c r="OK25" s="24">
        <f t="shared" si="73"/>
        <v>100</v>
      </c>
      <c r="OL25" s="24">
        <v>0</v>
      </c>
      <c r="OM25" s="24">
        <v>0</v>
      </c>
      <c r="ON25" s="24">
        <v>13445.6</v>
      </c>
      <c r="OO25" s="24">
        <v>13445.6</v>
      </c>
      <c r="OP25" s="24">
        <f t="shared" si="74"/>
        <v>100</v>
      </c>
      <c r="OQ25" s="24">
        <v>0</v>
      </c>
      <c r="OR25" s="24">
        <v>0</v>
      </c>
      <c r="OS25" s="24">
        <v>0</v>
      </c>
      <c r="OT25" s="24">
        <v>0</v>
      </c>
      <c r="OU25" s="24" t="s">
        <v>55</v>
      </c>
      <c r="OV25" s="24">
        <v>0</v>
      </c>
      <c r="OW25" s="24">
        <v>1380.1</v>
      </c>
      <c r="OX25" s="24">
        <v>1380.1</v>
      </c>
      <c r="OY25" s="24">
        <v>1293.2</v>
      </c>
      <c r="OZ25" s="24">
        <f t="shared" si="44"/>
        <v>93.703354829360194</v>
      </c>
      <c r="PA25" s="24">
        <v>0</v>
      </c>
      <c r="PB25" s="24">
        <v>0</v>
      </c>
      <c r="PC25" s="24">
        <v>134</v>
      </c>
      <c r="PD25" s="24">
        <v>134</v>
      </c>
      <c r="PE25" s="24">
        <f t="shared" si="45"/>
        <v>100</v>
      </c>
      <c r="PF25" s="24">
        <v>0</v>
      </c>
      <c r="PG25" s="24">
        <v>0</v>
      </c>
      <c r="PH25" s="24">
        <v>0</v>
      </c>
      <c r="PI25" s="24">
        <v>0</v>
      </c>
      <c r="PJ25" s="24" t="s">
        <v>55</v>
      </c>
      <c r="PK25" s="24">
        <v>0</v>
      </c>
      <c r="PL25" s="24">
        <v>0</v>
      </c>
      <c r="PM25" s="30">
        <v>0</v>
      </c>
      <c r="PN25" s="17">
        <v>0</v>
      </c>
      <c r="PO25" s="17" t="s">
        <v>55</v>
      </c>
      <c r="PP25" s="17">
        <v>0</v>
      </c>
      <c r="PQ25" s="17">
        <v>0</v>
      </c>
      <c r="PR25" s="30">
        <v>0</v>
      </c>
      <c r="PS25" s="30">
        <v>0</v>
      </c>
      <c r="PT25" s="30" t="s">
        <v>55</v>
      </c>
      <c r="PU25" s="30">
        <v>11515.9</v>
      </c>
      <c r="PV25" s="30">
        <v>10065.200000000001</v>
      </c>
      <c r="PW25" s="17">
        <v>10065.200000000001</v>
      </c>
      <c r="PX25" s="17">
        <v>10065.200000000001</v>
      </c>
      <c r="PY25" s="18">
        <f t="shared" si="46"/>
        <v>100</v>
      </c>
      <c r="PZ25" s="18">
        <v>0</v>
      </c>
      <c r="QA25" s="18">
        <v>0</v>
      </c>
      <c r="QB25" s="17">
        <v>0</v>
      </c>
      <c r="QC25" s="17">
        <v>0</v>
      </c>
      <c r="QD25" s="17" t="s">
        <v>55</v>
      </c>
      <c r="QE25" s="17">
        <v>0</v>
      </c>
      <c r="QF25" s="17">
        <v>0</v>
      </c>
      <c r="QG25" s="17">
        <v>0</v>
      </c>
      <c r="QH25" s="17">
        <v>0</v>
      </c>
      <c r="QI25" s="18" t="s">
        <v>55</v>
      </c>
      <c r="QJ25" s="18">
        <v>0</v>
      </c>
      <c r="QK25" s="18">
        <v>0</v>
      </c>
      <c r="QL25" s="17">
        <v>0</v>
      </c>
      <c r="QM25" s="17">
        <v>0</v>
      </c>
      <c r="QN25" s="18" t="s">
        <v>55</v>
      </c>
      <c r="QO25" s="18">
        <v>0</v>
      </c>
      <c r="QP25" s="18">
        <v>0</v>
      </c>
      <c r="QQ25" s="17">
        <v>0</v>
      </c>
      <c r="QR25" s="17">
        <v>0</v>
      </c>
      <c r="QS25" s="18" t="s">
        <v>55</v>
      </c>
      <c r="QT25" s="18">
        <v>0</v>
      </c>
      <c r="QU25" s="18">
        <v>0</v>
      </c>
      <c r="QV25" s="17">
        <v>0</v>
      </c>
      <c r="QW25" s="17">
        <v>0</v>
      </c>
      <c r="QX25" s="17" t="s">
        <v>55</v>
      </c>
      <c r="QY25" s="18">
        <v>0</v>
      </c>
      <c r="QZ25" s="17">
        <v>0</v>
      </c>
      <c r="RA25" s="17">
        <v>0</v>
      </c>
      <c r="RB25" s="17">
        <v>0</v>
      </c>
      <c r="RC25" s="18" t="s">
        <v>55</v>
      </c>
      <c r="RD25" s="18">
        <v>0</v>
      </c>
      <c r="RE25" s="18">
        <v>0</v>
      </c>
      <c r="RF25" s="17">
        <v>0</v>
      </c>
      <c r="RG25" s="17">
        <v>0</v>
      </c>
      <c r="RH25" s="18" t="s">
        <v>55</v>
      </c>
      <c r="RI25" s="18">
        <v>0</v>
      </c>
      <c r="RJ25" s="18">
        <v>0</v>
      </c>
      <c r="RK25" s="17">
        <v>0</v>
      </c>
      <c r="RL25" s="17">
        <v>0</v>
      </c>
      <c r="RM25" s="18" t="s">
        <v>55</v>
      </c>
      <c r="RN25" s="18">
        <v>0</v>
      </c>
      <c r="RO25" s="18">
        <v>0</v>
      </c>
      <c r="RP25" s="17">
        <v>0</v>
      </c>
      <c r="RQ25" s="17">
        <v>0</v>
      </c>
      <c r="RR25" s="17" t="s">
        <v>55</v>
      </c>
      <c r="RS25" s="17">
        <v>0</v>
      </c>
      <c r="RT25" s="17">
        <v>0</v>
      </c>
      <c r="RU25" s="17">
        <v>0</v>
      </c>
      <c r="RV25" s="17">
        <v>0</v>
      </c>
      <c r="RW25" s="18" t="s">
        <v>55</v>
      </c>
      <c r="RX25" s="18">
        <v>0</v>
      </c>
      <c r="RY25" s="18">
        <v>0</v>
      </c>
      <c r="RZ25" s="17">
        <v>0</v>
      </c>
      <c r="SA25" s="17">
        <v>0</v>
      </c>
      <c r="SB25" s="18" t="s">
        <v>55</v>
      </c>
      <c r="SC25" s="18">
        <v>0</v>
      </c>
      <c r="SD25" s="18">
        <v>0</v>
      </c>
      <c r="SE25" s="18">
        <v>0</v>
      </c>
      <c r="SF25" s="18">
        <v>0</v>
      </c>
      <c r="SG25" s="18" t="s">
        <v>55</v>
      </c>
      <c r="SH25" s="18">
        <v>0</v>
      </c>
      <c r="SI25" s="18">
        <v>0</v>
      </c>
      <c r="SJ25" s="18">
        <v>0</v>
      </c>
      <c r="SK25" s="18">
        <v>0</v>
      </c>
      <c r="SL25" s="18" t="s">
        <v>55</v>
      </c>
      <c r="SM25" s="18">
        <v>0</v>
      </c>
      <c r="SN25" s="18">
        <v>0</v>
      </c>
      <c r="SO25" s="18">
        <v>0</v>
      </c>
      <c r="SP25" s="18">
        <v>0</v>
      </c>
      <c r="SQ25" s="18" t="s">
        <v>55</v>
      </c>
      <c r="SR25" s="18">
        <v>0</v>
      </c>
      <c r="SS25" s="18">
        <v>0</v>
      </c>
      <c r="ST25" s="18">
        <v>0</v>
      </c>
      <c r="SU25" s="18">
        <v>0</v>
      </c>
      <c r="SV25" s="18" t="s">
        <v>55</v>
      </c>
      <c r="SW25" s="18">
        <v>0</v>
      </c>
      <c r="SX25" s="18">
        <v>0</v>
      </c>
      <c r="SY25" s="18">
        <v>0</v>
      </c>
      <c r="SZ25" s="18">
        <v>0</v>
      </c>
      <c r="TA25" s="18" t="s">
        <v>55</v>
      </c>
      <c r="TB25" s="18">
        <v>0</v>
      </c>
      <c r="TC25" s="18">
        <v>0</v>
      </c>
      <c r="TD25" s="17">
        <v>0</v>
      </c>
      <c r="TE25" s="17">
        <v>0</v>
      </c>
      <c r="TF25" s="18" t="s">
        <v>55</v>
      </c>
      <c r="TG25" s="18">
        <v>0</v>
      </c>
      <c r="TH25" s="18">
        <v>0</v>
      </c>
      <c r="TI25" s="17">
        <v>0</v>
      </c>
      <c r="TJ25" s="17">
        <v>0</v>
      </c>
      <c r="TK25" s="18" t="s">
        <v>55</v>
      </c>
      <c r="TL25" s="18">
        <v>0</v>
      </c>
      <c r="TM25" s="18">
        <v>0</v>
      </c>
      <c r="TN25" s="17">
        <v>0</v>
      </c>
      <c r="TO25" s="17">
        <v>0</v>
      </c>
      <c r="TP25" s="18" t="s">
        <v>55</v>
      </c>
      <c r="TQ25" s="18">
        <v>0</v>
      </c>
      <c r="TR25" s="18">
        <v>0</v>
      </c>
      <c r="TS25" s="18">
        <v>0</v>
      </c>
      <c r="TT25" s="18">
        <v>0</v>
      </c>
      <c r="TU25" s="18" t="s">
        <v>55</v>
      </c>
      <c r="TV25" s="44">
        <f t="shared" si="48"/>
        <v>617224.99999999988</v>
      </c>
      <c r="TW25" s="44">
        <f t="shared" si="49"/>
        <v>759708.39999999991</v>
      </c>
      <c r="TX25" s="44">
        <f t="shared" si="50"/>
        <v>789626.9</v>
      </c>
      <c r="TY25" s="44">
        <f t="shared" si="51"/>
        <v>785392.69999999984</v>
      </c>
      <c r="TZ25" s="45">
        <f t="shared" si="22"/>
        <v>99.463772067542251</v>
      </c>
      <c r="UA25" s="7"/>
      <c r="UB25" s="7"/>
      <c r="UD25" s="9"/>
    </row>
    <row r="26" spans="1:550" x14ac:dyDescent="0.2">
      <c r="A26" s="20" t="s">
        <v>27</v>
      </c>
      <c r="B26" s="47">
        <f t="shared" si="23"/>
        <v>107073</v>
      </c>
      <c r="C26" s="47">
        <f t="shared" si="23"/>
        <v>131797.1</v>
      </c>
      <c r="D26" s="44">
        <f t="shared" si="52"/>
        <v>132477.1</v>
      </c>
      <c r="E26" s="44">
        <f t="shared" si="53"/>
        <v>132477.1</v>
      </c>
      <c r="F26" s="45">
        <f t="shared" si="54"/>
        <v>100</v>
      </c>
      <c r="G26" s="17">
        <v>107073</v>
      </c>
      <c r="H26" s="17">
        <v>107073</v>
      </c>
      <c r="I26" s="30">
        <v>107073</v>
      </c>
      <c r="J26" s="17">
        <v>107073</v>
      </c>
      <c r="K26" s="17">
        <f t="shared" si="55"/>
        <v>100</v>
      </c>
      <c r="L26" s="17">
        <v>0</v>
      </c>
      <c r="M26" s="17">
        <v>20819.900000000001</v>
      </c>
      <c r="N26" s="30">
        <v>20819.900000000001</v>
      </c>
      <c r="O26" s="17">
        <v>20819.900000000001</v>
      </c>
      <c r="P26" s="17">
        <f t="shared" si="56"/>
        <v>100</v>
      </c>
      <c r="Q26" s="17">
        <v>0</v>
      </c>
      <c r="R26" s="17">
        <v>0</v>
      </c>
      <c r="S26" s="17">
        <v>0</v>
      </c>
      <c r="T26" s="17">
        <v>0</v>
      </c>
      <c r="U26" s="17" t="s">
        <v>55</v>
      </c>
      <c r="V26" s="17">
        <v>0</v>
      </c>
      <c r="W26" s="33">
        <v>3904.2</v>
      </c>
      <c r="X26" s="33">
        <v>3904.2</v>
      </c>
      <c r="Y26" s="33">
        <v>3904.2</v>
      </c>
      <c r="Z26" s="18">
        <f t="shared" si="24"/>
        <v>100</v>
      </c>
      <c r="AA26" s="18">
        <v>0</v>
      </c>
      <c r="AB26" s="18">
        <v>0</v>
      </c>
      <c r="AC26" s="33">
        <v>680</v>
      </c>
      <c r="AD26" s="33">
        <v>680</v>
      </c>
      <c r="AE26" s="18">
        <f t="shared" si="25"/>
        <v>100</v>
      </c>
      <c r="AF26" s="44">
        <f t="shared" si="57"/>
        <v>27412.199999999997</v>
      </c>
      <c r="AG26" s="44">
        <f t="shared" si="58"/>
        <v>141183.6</v>
      </c>
      <c r="AH26" s="44">
        <f t="shared" si="59"/>
        <v>143351.29999999999</v>
      </c>
      <c r="AI26" s="44">
        <f t="shared" si="60"/>
        <v>143228.20000000001</v>
      </c>
      <c r="AJ26" s="45">
        <f t="shared" si="27"/>
        <v>99.914127043145072</v>
      </c>
      <c r="AK26" s="17">
        <v>0</v>
      </c>
      <c r="AL26" s="17">
        <v>16253.7</v>
      </c>
      <c r="AM26" s="17">
        <v>16253.8</v>
      </c>
      <c r="AN26" s="17">
        <v>16227</v>
      </c>
      <c r="AO26" s="17">
        <f t="shared" si="61"/>
        <v>99.835115480687605</v>
      </c>
      <c r="AP26" s="17">
        <v>0</v>
      </c>
      <c r="AQ26" s="17">
        <v>0</v>
      </c>
      <c r="AR26" s="30">
        <v>0</v>
      </c>
      <c r="AS26" s="17">
        <v>0</v>
      </c>
      <c r="AT26" s="17" t="s">
        <v>55</v>
      </c>
      <c r="AU26" s="17">
        <v>0</v>
      </c>
      <c r="AV26" s="17">
        <v>0</v>
      </c>
      <c r="AW26" s="17">
        <v>0</v>
      </c>
      <c r="AX26" s="17">
        <v>0</v>
      </c>
      <c r="AY26" s="17" t="s">
        <v>55</v>
      </c>
      <c r="AZ26" s="17">
        <v>1502.1</v>
      </c>
      <c r="BA26" s="17">
        <v>1502.1</v>
      </c>
      <c r="BB26" s="30">
        <v>1502.1</v>
      </c>
      <c r="BC26" s="17">
        <v>1502.1</v>
      </c>
      <c r="BD26" s="17">
        <f t="shared" si="1"/>
        <v>100</v>
      </c>
      <c r="BE26" s="17">
        <v>0</v>
      </c>
      <c r="BF26" s="17">
        <v>0</v>
      </c>
      <c r="BG26" s="30">
        <v>0</v>
      </c>
      <c r="BH26" s="17">
        <v>0</v>
      </c>
      <c r="BI26" s="17" t="s">
        <v>55</v>
      </c>
      <c r="BJ26" s="17">
        <v>0</v>
      </c>
      <c r="BK26" s="17">
        <v>0</v>
      </c>
      <c r="BL26" s="30">
        <v>0</v>
      </c>
      <c r="BM26" s="30">
        <v>0</v>
      </c>
      <c r="BN26" s="17" t="s">
        <v>55</v>
      </c>
      <c r="BO26" s="17">
        <v>0</v>
      </c>
      <c r="BP26" s="17">
        <v>0</v>
      </c>
      <c r="BQ26" s="30">
        <v>0</v>
      </c>
      <c r="BR26" s="30">
        <v>0</v>
      </c>
      <c r="BS26" s="17" t="s">
        <v>55</v>
      </c>
      <c r="BT26" s="17">
        <v>4704</v>
      </c>
      <c r="BU26" s="17">
        <v>14340.5</v>
      </c>
      <c r="BV26" s="30">
        <v>14432.9</v>
      </c>
      <c r="BW26" s="30">
        <v>14336.6</v>
      </c>
      <c r="BX26" s="17">
        <f t="shared" si="62"/>
        <v>99.332774425098208</v>
      </c>
      <c r="BY26" s="17">
        <v>0</v>
      </c>
      <c r="BZ26" s="17">
        <v>11207.2</v>
      </c>
      <c r="CA26" s="17">
        <v>11207.3</v>
      </c>
      <c r="CB26" s="17">
        <v>11207.3</v>
      </c>
      <c r="CC26" s="17">
        <f>CB26/CA26%</f>
        <v>100</v>
      </c>
      <c r="CD26" s="17">
        <v>0</v>
      </c>
      <c r="CE26" s="17">
        <v>0</v>
      </c>
      <c r="CF26" s="17">
        <v>0</v>
      </c>
      <c r="CG26" s="17">
        <v>0</v>
      </c>
      <c r="CH26" s="17" t="s">
        <v>55</v>
      </c>
      <c r="CI26" s="17">
        <v>1336.2</v>
      </c>
      <c r="CJ26" s="17">
        <v>1336.2</v>
      </c>
      <c r="CK26" s="17">
        <v>1336.1</v>
      </c>
      <c r="CL26" s="17">
        <v>1336.1</v>
      </c>
      <c r="CM26" s="17">
        <f t="shared" si="75"/>
        <v>100</v>
      </c>
      <c r="CN26" s="17">
        <v>0</v>
      </c>
      <c r="CO26" s="17">
        <v>2966.3</v>
      </c>
      <c r="CP26" s="30">
        <v>2966.3</v>
      </c>
      <c r="CQ26" s="17">
        <v>2966.3</v>
      </c>
      <c r="CR26" s="17">
        <f t="shared" si="28"/>
        <v>100</v>
      </c>
      <c r="CS26" s="17">
        <v>0</v>
      </c>
      <c r="CT26" s="17">
        <v>0</v>
      </c>
      <c r="CU26" s="17">
        <v>0</v>
      </c>
      <c r="CV26" s="17">
        <v>0</v>
      </c>
      <c r="CW26" s="17" t="s">
        <v>55</v>
      </c>
      <c r="CX26" s="17">
        <v>0</v>
      </c>
      <c r="CY26" s="17">
        <v>0</v>
      </c>
      <c r="CZ26" s="30">
        <v>0</v>
      </c>
      <c r="DA26" s="30">
        <v>0</v>
      </c>
      <c r="DB26" s="17" t="s">
        <v>55</v>
      </c>
      <c r="DC26" s="17">
        <v>89.5</v>
      </c>
      <c r="DD26" s="17">
        <v>89.5</v>
      </c>
      <c r="DE26" s="30">
        <v>89.5</v>
      </c>
      <c r="DF26" s="17">
        <v>89.5</v>
      </c>
      <c r="DG26" s="17">
        <f t="shared" si="29"/>
        <v>100</v>
      </c>
      <c r="DH26" s="17">
        <v>100</v>
      </c>
      <c r="DI26" s="17">
        <v>100</v>
      </c>
      <c r="DJ26" s="30">
        <v>100</v>
      </c>
      <c r="DK26" s="17">
        <v>100</v>
      </c>
      <c r="DL26" s="17">
        <f>DK26/DJ26%</f>
        <v>100</v>
      </c>
      <c r="DM26" s="17">
        <v>0</v>
      </c>
      <c r="DN26" s="17">
        <v>0</v>
      </c>
      <c r="DO26" s="30">
        <v>0</v>
      </c>
      <c r="DP26" s="30">
        <v>0</v>
      </c>
      <c r="DQ26" s="17" t="s">
        <v>55</v>
      </c>
      <c r="DR26" s="17">
        <v>0</v>
      </c>
      <c r="DS26" s="17">
        <v>0</v>
      </c>
      <c r="DT26" s="30">
        <v>0</v>
      </c>
      <c r="DU26" s="17">
        <v>0</v>
      </c>
      <c r="DV26" s="17" t="s">
        <v>55</v>
      </c>
      <c r="DW26" s="17">
        <v>0</v>
      </c>
      <c r="DX26" s="17">
        <v>0</v>
      </c>
      <c r="DY26" s="30">
        <v>0</v>
      </c>
      <c r="DZ26" s="30">
        <v>0</v>
      </c>
      <c r="EA26" s="17" t="s">
        <v>55</v>
      </c>
      <c r="EB26" s="17">
        <v>0</v>
      </c>
      <c r="EC26" s="17">
        <v>0</v>
      </c>
      <c r="ED26" s="30">
        <v>0</v>
      </c>
      <c r="EE26" s="30">
        <v>0</v>
      </c>
      <c r="EF26" s="17" t="s">
        <v>55</v>
      </c>
      <c r="EG26" s="17">
        <v>0</v>
      </c>
      <c r="EH26" s="17">
        <v>0</v>
      </c>
      <c r="EI26" s="30">
        <v>0</v>
      </c>
      <c r="EJ26" s="17">
        <v>0</v>
      </c>
      <c r="EK26" s="17" t="s">
        <v>55</v>
      </c>
      <c r="EL26" s="17">
        <v>0</v>
      </c>
      <c r="EM26" s="17">
        <v>1364.4</v>
      </c>
      <c r="EN26" s="17">
        <v>1364.4</v>
      </c>
      <c r="EO26" s="17">
        <v>1364.4</v>
      </c>
      <c r="EP26" s="17">
        <f t="shared" si="76"/>
        <v>100</v>
      </c>
      <c r="EQ26" s="17">
        <v>0</v>
      </c>
      <c r="ER26" s="17">
        <v>0</v>
      </c>
      <c r="ES26" s="17">
        <v>0</v>
      </c>
      <c r="ET26" s="17">
        <v>0</v>
      </c>
      <c r="EU26" s="17" t="s">
        <v>55</v>
      </c>
      <c r="EV26" s="17">
        <v>0</v>
      </c>
      <c r="EW26" s="17">
        <v>0</v>
      </c>
      <c r="EX26" s="30">
        <v>0</v>
      </c>
      <c r="EY26" s="30">
        <v>0</v>
      </c>
      <c r="EZ26" s="24" t="s">
        <v>55</v>
      </c>
      <c r="FA26" s="24">
        <v>0</v>
      </c>
      <c r="FB26" s="24">
        <v>0</v>
      </c>
      <c r="FC26" s="30">
        <v>0</v>
      </c>
      <c r="FD26" s="30">
        <v>0</v>
      </c>
      <c r="FE26" s="24" t="s">
        <v>55</v>
      </c>
      <c r="FF26" s="24">
        <v>0</v>
      </c>
      <c r="FG26" s="24">
        <v>2000</v>
      </c>
      <c r="FH26" s="24">
        <v>2000</v>
      </c>
      <c r="FI26" s="24">
        <v>2000</v>
      </c>
      <c r="FJ26" s="24">
        <f t="shared" si="64"/>
        <v>100</v>
      </c>
      <c r="FK26" s="24">
        <v>696.6</v>
      </c>
      <c r="FL26" s="24">
        <v>696.6</v>
      </c>
      <c r="FM26" s="30">
        <v>398</v>
      </c>
      <c r="FN26" s="30">
        <v>398</v>
      </c>
      <c r="FO26" s="24">
        <f t="shared" si="30"/>
        <v>100</v>
      </c>
      <c r="FP26" s="24">
        <v>0</v>
      </c>
      <c r="FQ26" s="24">
        <v>0</v>
      </c>
      <c r="FR26" s="30">
        <v>0</v>
      </c>
      <c r="FS26" s="24">
        <v>0</v>
      </c>
      <c r="FT26" s="24" t="s">
        <v>55</v>
      </c>
      <c r="FU26" s="24">
        <v>0</v>
      </c>
      <c r="FV26" s="24">
        <v>0</v>
      </c>
      <c r="FW26" s="24">
        <v>0</v>
      </c>
      <c r="FX26" s="24">
        <v>0</v>
      </c>
      <c r="FY26" s="24" t="s">
        <v>55</v>
      </c>
      <c r="FZ26" s="24">
        <v>0</v>
      </c>
      <c r="GA26" s="24">
        <v>0</v>
      </c>
      <c r="GB26" s="24">
        <v>0</v>
      </c>
      <c r="GC26" s="24">
        <v>0</v>
      </c>
      <c r="GD26" s="24" t="s">
        <v>55</v>
      </c>
      <c r="GE26" s="24">
        <v>2035.8</v>
      </c>
      <c r="GF26" s="24">
        <v>2035.8</v>
      </c>
      <c r="GG26" s="24">
        <v>2035.7</v>
      </c>
      <c r="GH26" s="24">
        <v>2035.7</v>
      </c>
      <c r="GI26" s="24">
        <f t="shared" si="32"/>
        <v>100</v>
      </c>
      <c r="GJ26" s="24">
        <v>0</v>
      </c>
      <c r="GK26" s="24">
        <v>2200</v>
      </c>
      <c r="GL26" s="24">
        <v>2200</v>
      </c>
      <c r="GM26" s="24">
        <v>2200</v>
      </c>
      <c r="GN26" s="24">
        <f>GM26/GL26%</f>
        <v>100</v>
      </c>
      <c r="GO26" s="24">
        <v>990</v>
      </c>
      <c r="GP26" s="24">
        <v>990</v>
      </c>
      <c r="GQ26" s="24">
        <v>990</v>
      </c>
      <c r="GR26" s="24">
        <v>990</v>
      </c>
      <c r="GS26" s="25">
        <f>(GR26/GQ26)*100</f>
        <v>100</v>
      </c>
      <c r="GT26" s="25">
        <v>0</v>
      </c>
      <c r="GU26" s="25">
        <v>0</v>
      </c>
      <c r="GV26" s="24">
        <v>0</v>
      </c>
      <c r="GW26" s="24">
        <v>0</v>
      </c>
      <c r="GX26" s="24" t="s">
        <v>55</v>
      </c>
      <c r="GY26" s="24">
        <v>958</v>
      </c>
      <c r="GZ26" s="24">
        <v>69101.3</v>
      </c>
      <c r="HA26" s="24">
        <v>71475.199999999997</v>
      </c>
      <c r="HB26" s="24">
        <v>71475.199999999997</v>
      </c>
      <c r="HC26" s="24">
        <f t="shared" si="33"/>
        <v>100</v>
      </c>
      <c r="HD26" s="24">
        <v>0</v>
      </c>
      <c r="HE26" s="24">
        <v>0</v>
      </c>
      <c r="HF26" s="24">
        <v>0</v>
      </c>
      <c r="HG26" s="24">
        <v>0</v>
      </c>
      <c r="HH26" s="24" t="s">
        <v>55</v>
      </c>
      <c r="HI26" s="24">
        <v>0</v>
      </c>
      <c r="HJ26" s="24">
        <v>0</v>
      </c>
      <c r="HK26" s="24">
        <v>0</v>
      </c>
      <c r="HL26" s="24">
        <v>0</v>
      </c>
      <c r="HM26" s="24" t="s">
        <v>55</v>
      </c>
      <c r="HN26" s="24">
        <v>0</v>
      </c>
      <c r="HO26" s="24">
        <v>0</v>
      </c>
      <c r="HP26" s="24">
        <v>0</v>
      </c>
      <c r="HQ26" s="24">
        <v>0</v>
      </c>
      <c r="HR26" s="24" t="s">
        <v>55</v>
      </c>
      <c r="HS26" s="24">
        <v>0</v>
      </c>
      <c r="HT26" s="24">
        <v>0</v>
      </c>
      <c r="HU26" s="24">
        <v>0</v>
      </c>
      <c r="HV26" s="24">
        <v>0</v>
      </c>
      <c r="HW26" s="24" t="s">
        <v>55</v>
      </c>
      <c r="HX26" s="24">
        <v>0</v>
      </c>
      <c r="HY26" s="24">
        <v>0</v>
      </c>
      <c r="HZ26" s="24">
        <v>0</v>
      </c>
      <c r="IA26" s="24">
        <v>0</v>
      </c>
      <c r="IB26" s="24" t="s">
        <v>55</v>
      </c>
      <c r="IC26" s="24">
        <v>15000</v>
      </c>
      <c r="ID26" s="24">
        <v>15000</v>
      </c>
      <c r="IE26" s="24">
        <v>15000</v>
      </c>
      <c r="IF26" s="24">
        <v>15000</v>
      </c>
      <c r="IG26" s="24">
        <f t="shared" si="78"/>
        <v>100</v>
      </c>
      <c r="IH26" s="24">
        <v>0</v>
      </c>
      <c r="II26" s="24">
        <v>0</v>
      </c>
      <c r="IJ26" s="30">
        <v>0</v>
      </c>
      <c r="IK26" s="30">
        <v>0</v>
      </c>
      <c r="IL26" s="25" t="s">
        <v>55</v>
      </c>
      <c r="IM26" s="15">
        <f t="shared" si="65"/>
        <v>192654.49999999997</v>
      </c>
      <c r="IN26" s="15">
        <f t="shared" si="66"/>
        <v>197851.49999999997</v>
      </c>
      <c r="IO26" s="15">
        <f t="shared" si="67"/>
        <v>199837.49999999997</v>
      </c>
      <c r="IP26" s="15">
        <f t="shared" si="68"/>
        <v>199625.9</v>
      </c>
      <c r="IQ26" s="13">
        <f t="shared" si="69"/>
        <v>99.894113967598685</v>
      </c>
      <c r="IR26" s="17">
        <v>1208.2</v>
      </c>
      <c r="IS26" s="17">
        <v>1112.5999999999999</v>
      </c>
      <c r="IT26" s="26">
        <v>1112.5999999999999</v>
      </c>
      <c r="IU26" s="26">
        <v>1112.5999999999999</v>
      </c>
      <c r="IV26" s="17">
        <f t="shared" si="4"/>
        <v>100</v>
      </c>
      <c r="IW26" s="17">
        <v>0</v>
      </c>
      <c r="IX26" s="17">
        <v>0</v>
      </c>
      <c r="IY26" s="26">
        <v>0</v>
      </c>
      <c r="IZ26" s="17">
        <v>0</v>
      </c>
      <c r="JA26" s="17" t="s">
        <v>55</v>
      </c>
      <c r="JB26" s="17">
        <v>0</v>
      </c>
      <c r="JC26" s="17">
        <v>0</v>
      </c>
      <c r="JD26" s="26">
        <v>0</v>
      </c>
      <c r="JE26" s="17">
        <v>0</v>
      </c>
      <c r="JF26" s="17" t="s">
        <v>55</v>
      </c>
      <c r="JG26" s="17">
        <v>44442.2</v>
      </c>
      <c r="JH26" s="17">
        <v>34304.699999999997</v>
      </c>
      <c r="JI26" s="26">
        <v>36239.5</v>
      </c>
      <c r="JJ26" s="17">
        <v>36239.5</v>
      </c>
      <c r="JK26" s="17">
        <f t="shared" si="35"/>
        <v>100</v>
      </c>
      <c r="JL26" s="17">
        <v>125853.6</v>
      </c>
      <c r="JM26" s="17">
        <v>146829.70000000001</v>
      </c>
      <c r="JN26" s="24">
        <v>146880.9</v>
      </c>
      <c r="JO26" s="24">
        <v>146880.9</v>
      </c>
      <c r="JP26" s="25">
        <f t="shared" si="36"/>
        <v>100</v>
      </c>
      <c r="JQ26" s="25">
        <v>7805.7</v>
      </c>
      <c r="JR26" s="25">
        <v>4455.6000000000004</v>
      </c>
      <c r="JS26" s="26">
        <v>4455.6000000000004</v>
      </c>
      <c r="JT26" s="24">
        <v>4455.6000000000004</v>
      </c>
      <c r="JU26" s="24">
        <f t="shared" si="37"/>
        <v>100</v>
      </c>
      <c r="JV26" s="24">
        <v>1814.3</v>
      </c>
      <c r="JW26" s="24">
        <v>0</v>
      </c>
      <c r="JX26" s="26">
        <v>0</v>
      </c>
      <c r="JY26" s="17">
        <v>0</v>
      </c>
      <c r="JZ26" s="17" t="s">
        <v>55</v>
      </c>
      <c r="KA26" s="17">
        <v>0</v>
      </c>
      <c r="KB26" s="17">
        <v>0</v>
      </c>
      <c r="KC26" s="26">
        <v>0</v>
      </c>
      <c r="KD26" s="17">
        <v>0</v>
      </c>
      <c r="KE26" s="17" t="s">
        <v>55</v>
      </c>
      <c r="KF26" s="17">
        <v>0</v>
      </c>
      <c r="KG26" s="17">
        <v>0</v>
      </c>
      <c r="KH26" s="26">
        <v>0</v>
      </c>
      <c r="KI26" s="17">
        <v>0</v>
      </c>
      <c r="KJ26" s="17" t="s">
        <v>55</v>
      </c>
      <c r="KK26" s="17">
        <v>0</v>
      </c>
      <c r="KL26" s="17">
        <v>0</v>
      </c>
      <c r="KM26" s="26">
        <v>0</v>
      </c>
      <c r="KN26" s="17">
        <v>0</v>
      </c>
      <c r="KO26" s="17" t="s">
        <v>55</v>
      </c>
      <c r="KP26" s="17">
        <v>192.5</v>
      </c>
      <c r="KQ26" s="17">
        <v>192.5</v>
      </c>
      <c r="KR26" s="26">
        <v>192.5</v>
      </c>
      <c r="KS26" s="17">
        <v>192.5</v>
      </c>
      <c r="KT26" s="17">
        <f t="shared" si="9"/>
        <v>100</v>
      </c>
      <c r="KU26" s="17">
        <v>0.7</v>
      </c>
      <c r="KV26" s="17">
        <v>0.7</v>
      </c>
      <c r="KW26" s="26">
        <v>0.7</v>
      </c>
      <c r="KX26" s="17">
        <v>0.7</v>
      </c>
      <c r="KY26" s="17">
        <f t="shared" si="10"/>
        <v>100</v>
      </c>
      <c r="KZ26" s="17">
        <v>95.5</v>
      </c>
      <c r="LA26" s="17">
        <v>55.8</v>
      </c>
      <c r="LB26" s="26">
        <v>55.8</v>
      </c>
      <c r="LC26" s="17">
        <v>55.8</v>
      </c>
      <c r="LD26" s="17">
        <f t="shared" si="70"/>
        <v>100</v>
      </c>
      <c r="LE26" s="17">
        <v>0</v>
      </c>
      <c r="LF26" s="17">
        <v>0</v>
      </c>
      <c r="LG26" s="26">
        <v>0</v>
      </c>
      <c r="LH26" s="17">
        <v>0</v>
      </c>
      <c r="LI26" s="17" t="s">
        <v>55</v>
      </c>
      <c r="LJ26" s="17">
        <v>533.29999999999995</v>
      </c>
      <c r="LK26" s="17">
        <v>533.29999999999995</v>
      </c>
      <c r="LL26" s="26">
        <v>533.29999999999995</v>
      </c>
      <c r="LM26" s="17">
        <v>406.3</v>
      </c>
      <c r="LN26" s="17">
        <f t="shared" si="11"/>
        <v>76.186011625726621</v>
      </c>
      <c r="LO26" s="17">
        <v>198.4</v>
      </c>
      <c r="LP26" s="17">
        <v>198.4</v>
      </c>
      <c r="LQ26" s="26">
        <v>198.4</v>
      </c>
      <c r="LR26" s="17">
        <v>132</v>
      </c>
      <c r="LS26" s="17">
        <f t="shared" si="12"/>
        <v>66.532258064516128</v>
      </c>
      <c r="LT26" s="17">
        <v>0</v>
      </c>
      <c r="LU26" s="17">
        <v>0</v>
      </c>
      <c r="LV26" s="26">
        <v>0</v>
      </c>
      <c r="LW26" s="17">
        <v>0</v>
      </c>
      <c r="LX26" s="17" t="s">
        <v>55</v>
      </c>
      <c r="LY26" s="17">
        <v>0</v>
      </c>
      <c r="LZ26" s="17">
        <v>0</v>
      </c>
      <c r="MA26" s="31">
        <v>0</v>
      </c>
      <c r="MB26" s="17">
        <v>0</v>
      </c>
      <c r="MC26" s="17" t="s">
        <v>55</v>
      </c>
      <c r="MD26" s="17">
        <v>1559.8</v>
      </c>
      <c r="ME26" s="17">
        <v>1637.6</v>
      </c>
      <c r="MF26" s="31">
        <v>1637.6</v>
      </c>
      <c r="MG26" s="17">
        <v>1637.6</v>
      </c>
      <c r="MH26" s="17">
        <f t="shared" si="13"/>
        <v>100.00000000000001</v>
      </c>
      <c r="MI26" s="17">
        <v>0</v>
      </c>
      <c r="MJ26" s="17">
        <v>0</v>
      </c>
      <c r="MK26" s="26">
        <v>0</v>
      </c>
      <c r="ML26" s="26">
        <v>0</v>
      </c>
      <c r="MM26" s="17" t="s">
        <v>55</v>
      </c>
      <c r="MN26" s="17">
        <v>0</v>
      </c>
      <c r="MO26" s="17">
        <v>0</v>
      </c>
      <c r="MP26" s="26">
        <v>0</v>
      </c>
      <c r="MQ26" s="17">
        <v>0</v>
      </c>
      <c r="MR26" s="17" t="s">
        <v>55</v>
      </c>
      <c r="MS26" s="17">
        <v>1318.2</v>
      </c>
      <c r="MT26" s="17">
        <v>520.29999999999995</v>
      </c>
      <c r="MU26" s="26">
        <v>520.29999999999995</v>
      </c>
      <c r="MV26" s="17">
        <v>520.29999999999995</v>
      </c>
      <c r="MW26" s="17">
        <f t="shared" si="80"/>
        <v>100</v>
      </c>
      <c r="MX26" s="17">
        <v>0</v>
      </c>
      <c r="MY26" s="17">
        <v>0</v>
      </c>
      <c r="MZ26" s="26">
        <v>0</v>
      </c>
      <c r="NA26" s="17">
        <v>0</v>
      </c>
      <c r="NB26" s="17" t="s">
        <v>55</v>
      </c>
      <c r="NC26" s="17">
        <v>163.30000000000001</v>
      </c>
      <c r="ND26" s="17">
        <v>0</v>
      </c>
      <c r="NE26" s="17">
        <v>0</v>
      </c>
      <c r="NF26" s="17">
        <v>0</v>
      </c>
      <c r="NG26" s="17" t="s">
        <v>55</v>
      </c>
      <c r="NH26" s="17">
        <v>6059.8</v>
      </c>
      <c r="NI26" s="17">
        <v>6601.3</v>
      </c>
      <c r="NJ26" s="26">
        <v>6601.3</v>
      </c>
      <c r="NK26" s="17">
        <v>6583.1</v>
      </c>
      <c r="NL26" s="17">
        <f t="shared" si="71"/>
        <v>99.724296729432083</v>
      </c>
      <c r="NM26" s="17">
        <v>1409</v>
      </c>
      <c r="NN26" s="17">
        <v>1409</v>
      </c>
      <c r="NO26" s="26">
        <v>1409</v>
      </c>
      <c r="NP26" s="17">
        <v>1409</v>
      </c>
      <c r="NQ26" s="17">
        <f t="shared" si="38"/>
        <v>100</v>
      </c>
      <c r="NR26" s="47">
        <f t="shared" si="39"/>
        <v>3137.2</v>
      </c>
      <c r="NS26" s="47">
        <f t="shared" si="40"/>
        <v>16767.3</v>
      </c>
      <c r="NT26" s="47">
        <f t="shared" si="41"/>
        <v>26788.700000000004</v>
      </c>
      <c r="NU26" s="47">
        <f t="shared" si="42"/>
        <v>26604</v>
      </c>
      <c r="NV26" s="52">
        <f t="shared" si="43"/>
        <v>99.310530186235226</v>
      </c>
      <c r="NW26" s="24">
        <v>0</v>
      </c>
      <c r="NX26" s="24">
        <v>4921.6000000000004</v>
      </c>
      <c r="NY26" s="24">
        <v>4921.6000000000004</v>
      </c>
      <c r="NZ26" s="24">
        <v>4758.3</v>
      </c>
      <c r="OA26" s="24">
        <f t="shared" si="72"/>
        <v>96.681973342002607</v>
      </c>
      <c r="OB26" s="24">
        <v>0</v>
      </c>
      <c r="OC26" s="24">
        <v>0</v>
      </c>
      <c r="OD26" s="24">
        <v>0</v>
      </c>
      <c r="OE26" s="24">
        <v>0</v>
      </c>
      <c r="OF26" s="24" t="s">
        <v>55</v>
      </c>
      <c r="OG26" s="24">
        <v>0</v>
      </c>
      <c r="OH26" s="24">
        <v>0</v>
      </c>
      <c r="OI26" s="24">
        <v>6300</v>
      </c>
      <c r="OJ26" s="24">
        <v>6300</v>
      </c>
      <c r="OK26" s="24">
        <f t="shared" si="73"/>
        <v>100</v>
      </c>
      <c r="OL26" s="24">
        <v>0</v>
      </c>
      <c r="OM26" s="24">
        <v>0</v>
      </c>
      <c r="ON26" s="24">
        <v>3612.4</v>
      </c>
      <c r="OO26" s="24">
        <v>3612.4</v>
      </c>
      <c r="OP26" s="24">
        <f t="shared" si="74"/>
        <v>100</v>
      </c>
      <c r="OQ26" s="24">
        <v>0</v>
      </c>
      <c r="OR26" s="24">
        <v>0</v>
      </c>
      <c r="OS26" s="24">
        <v>0</v>
      </c>
      <c r="OT26" s="24">
        <v>0</v>
      </c>
      <c r="OU26" s="24" t="s">
        <v>55</v>
      </c>
      <c r="OV26" s="24">
        <v>0</v>
      </c>
      <c r="OW26" s="24">
        <v>656.2</v>
      </c>
      <c r="OX26" s="24">
        <v>656.2</v>
      </c>
      <c r="OY26" s="24">
        <v>634.79999999999995</v>
      </c>
      <c r="OZ26" s="24">
        <f t="shared" si="44"/>
        <v>96.738799146601622</v>
      </c>
      <c r="PA26" s="24">
        <v>0</v>
      </c>
      <c r="PB26" s="24">
        <v>0</v>
      </c>
      <c r="PC26" s="24">
        <v>109</v>
      </c>
      <c r="PD26" s="24">
        <v>109</v>
      </c>
      <c r="PE26" s="24">
        <f t="shared" si="45"/>
        <v>100</v>
      </c>
      <c r="PF26" s="24">
        <v>0</v>
      </c>
      <c r="PG26" s="24">
        <v>0</v>
      </c>
      <c r="PH26" s="24">
        <v>0</v>
      </c>
      <c r="PI26" s="24">
        <v>0</v>
      </c>
      <c r="PJ26" s="24" t="s">
        <v>55</v>
      </c>
      <c r="PK26" s="24">
        <v>0</v>
      </c>
      <c r="PL26" s="24">
        <v>0</v>
      </c>
      <c r="PM26" s="30">
        <v>0</v>
      </c>
      <c r="PN26" s="17">
        <v>0</v>
      </c>
      <c r="PO26" s="17" t="s">
        <v>55</v>
      </c>
      <c r="PP26" s="17">
        <v>0</v>
      </c>
      <c r="PQ26" s="17">
        <v>176.6</v>
      </c>
      <c r="PR26" s="30">
        <v>176.6</v>
      </c>
      <c r="PS26" s="30">
        <v>176.6</v>
      </c>
      <c r="PT26" s="30">
        <f>(PS26/PR26)*100</f>
        <v>100</v>
      </c>
      <c r="PU26" s="30">
        <v>3137.2</v>
      </c>
      <c r="PV26" s="30">
        <v>3137.2</v>
      </c>
      <c r="PW26" s="17">
        <v>3137.2</v>
      </c>
      <c r="PX26" s="17">
        <v>3137.2</v>
      </c>
      <c r="PY26" s="18">
        <f t="shared" si="46"/>
        <v>100</v>
      </c>
      <c r="PZ26" s="18">
        <v>0</v>
      </c>
      <c r="QA26" s="18">
        <v>0</v>
      </c>
      <c r="QB26" s="17">
        <v>0</v>
      </c>
      <c r="QC26" s="17">
        <v>0</v>
      </c>
      <c r="QD26" s="17" t="s">
        <v>55</v>
      </c>
      <c r="QE26" s="17">
        <v>0</v>
      </c>
      <c r="QF26" s="17">
        <v>4232.8999999999996</v>
      </c>
      <c r="QG26" s="17">
        <v>4232.8999999999996</v>
      </c>
      <c r="QH26" s="17">
        <v>4232.8999999999996</v>
      </c>
      <c r="QI26" s="18">
        <f>(QH26/QG26)*100</f>
        <v>100</v>
      </c>
      <c r="QJ26" s="18">
        <v>0</v>
      </c>
      <c r="QK26" s="18">
        <v>0</v>
      </c>
      <c r="QL26" s="17">
        <v>0</v>
      </c>
      <c r="QM26" s="17">
        <v>0</v>
      </c>
      <c r="QN26" s="18" t="s">
        <v>55</v>
      </c>
      <c r="QO26" s="18">
        <v>0</v>
      </c>
      <c r="QP26" s="18">
        <v>2863.9</v>
      </c>
      <c r="QQ26" s="17">
        <v>2863.9</v>
      </c>
      <c r="QR26" s="17">
        <v>2863.9</v>
      </c>
      <c r="QS26" s="18">
        <f t="shared" si="47"/>
        <v>100</v>
      </c>
      <c r="QT26" s="18">
        <v>0</v>
      </c>
      <c r="QU26" s="18">
        <v>0</v>
      </c>
      <c r="QV26" s="17">
        <v>0</v>
      </c>
      <c r="QW26" s="17">
        <v>0</v>
      </c>
      <c r="QX26" s="17" t="s">
        <v>55</v>
      </c>
      <c r="QY26" s="18">
        <v>0</v>
      </c>
      <c r="QZ26" s="17">
        <v>0</v>
      </c>
      <c r="RA26" s="17">
        <v>0</v>
      </c>
      <c r="RB26" s="17">
        <v>0</v>
      </c>
      <c r="RC26" s="18" t="s">
        <v>55</v>
      </c>
      <c r="RD26" s="18">
        <v>0</v>
      </c>
      <c r="RE26" s="18">
        <v>0</v>
      </c>
      <c r="RF26" s="17">
        <v>0</v>
      </c>
      <c r="RG26" s="17">
        <v>0</v>
      </c>
      <c r="RH26" s="18" t="s">
        <v>55</v>
      </c>
      <c r="RI26" s="18">
        <v>0</v>
      </c>
      <c r="RJ26" s="18">
        <v>0</v>
      </c>
      <c r="RK26" s="17">
        <v>0</v>
      </c>
      <c r="RL26" s="17">
        <v>0</v>
      </c>
      <c r="RM26" s="18" t="s">
        <v>55</v>
      </c>
      <c r="RN26" s="18">
        <v>0</v>
      </c>
      <c r="RO26" s="18">
        <v>0</v>
      </c>
      <c r="RP26" s="17">
        <v>0</v>
      </c>
      <c r="RQ26" s="17">
        <v>0</v>
      </c>
      <c r="RR26" s="17" t="s">
        <v>55</v>
      </c>
      <c r="RS26" s="17">
        <v>0</v>
      </c>
      <c r="RT26" s="17">
        <v>28.9</v>
      </c>
      <c r="RU26" s="17">
        <v>28.9</v>
      </c>
      <c r="RV26" s="17">
        <v>28.9</v>
      </c>
      <c r="RW26" s="18">
        <f>(RV26/RU26)*100</f>
        <v>100</v>
      </c>
      <c r="RX26" s="18">
        <v>0</v>
      </c>
      <c r="RY26" s="18">
        <v>0</v>
      </c>
      <c r="RZ26" s="17">
        <v>0</v>
      </c>
      <c r="SA26" s="17">
        <v>0</v>
      </c>
      <c r="SB26" s="18" t="s">
        <v>55</v>
      </c>
      <c r="SC26" s="18">
        <v>0</v>
      </c>
      <c r="SD26" s="18">
        <v>0</v>
      </c>
      <c r="SE26" s="18">
        <v>0</v>
      </c>
      <c r="SF26" s="18">
        <v>0</v>
      </c>
      <c r="SG26" s="18" t="s">
        <v>55</v>
      </c>
      <c r="SH26" s="18">
        <v>0</v>
      </c>
      <c r="SI26" s="18">
        <v>0</v>
      </c>
      <c r="SJ26" s="18">
        <v>0</v>
      </c>
      <c r="SK26" s="18">
        <v>0</v>
      </c>
      <c r="SL26" s="18" t="s">
        <v>55</v>
      </c>
      <c r="SM26" s="18">
        <v>0</v>
      </c>
      <c r="SN26" s="18">
        <v>0</v>
      </c>
      <c r="SO26" s="18">
        <v>0</v>
      </c>
      <c r="SP26" s="18">
        <v>0</v>
      </c>
      <c r="SQ26" s="18" t="s">
        <v>55</v>
      </c>
      <c r="SR26" s="18">
        <v>0</v>
      </c>
      <c r="SS26" s="18">
        <v>0</v>
      </c>
      <c r="ST26" s="18">
        <v>0</v>
      </c>
      <c r="SU26" s="18">
        <v>0</v>
      </c>
      <c r="SV26" s="18" t="s">
        <v>55</v>
      </c>
      <c r="SW26" s="18">
        <v>0</v>
      </c>
      <c r="SX26" s="18">
        <v>0</v>
      </c>
      <c r="SY26" s="18">
        <v>0</v>
      </c>
      <c r="SZ26" s="18">
        <v>0</v>
      </c>
      <c r="TA26" s="18" t="s">
        <v>55</v>
      </c>
      <c r="TB26" s="18">
        <v>0</v>
      </c>
      <c r="TC26" s="18">
        <v>0</v>
      </c>
      <c r="TD26" s="17">
        <v>0</v>
      </c>
      <c r="TE26" s="17">
        <v>0</v>
      </c>
      <c r="TF26" s="18" t="s">
        <v>55</v>
      </c>
      <c r="TG26" s="18">
        <v>0</v>
      </c>
      <c r="TH26" s="18">
        <v>750</v>
      </c>
      <c r="TI26" s="17">
        <v>750</v>
      </c>
      <c r="TJ26" s="17">
        <v>750</v>
      </c>
      <c r="TK26" s="18">
        <f t="shared" si="77"/>
        <v>100</v>
      </c>
      <c r="TL26" s="18">
        <v>0</v>
      </c>
      <c r="TM26" s="18">
        <v>0</v>
      </c>
      <c r="TN26" s="17">
        <v>0</v>
      </c>
      <c r="TO26" s="17">
        <v>0</v>
      </c>
      <c r="TP26" s="18" t="s">
        <v>55</v>
      </c>
      <c r="TQ26" s="18">
        <v>0</v>
      </c>
      <c r="TR26" s="18">
        <v>0</v>
      </c>
      <c r="TS26" s="18">
        <v>0</v>
      </c>
      <c r="TT26" s="18">
        <v>0</v>
      </c>
      <c r="TU26" s="18" t="s">
        <v>55</v>
      </c>
      <c r="TV26" s="44">
        <f t="shared" si="48"/>
        <v>330276.89999999997</v>
      </c>
      <c r="TW26" s="44">
        <f t="shared" si="49"/>
        <v>487599.49999999994</v>
      </c>
      <c r="TX26" s="44">
        <f t="shared" si="50"/>
        <v>502454.60000000003</v>
      </c>
      <c r="TY26" s="44">
        <f t="shared" si="51"/>
        <v>501935.20000000007</v>
      </c>
      <c r="TZ26" s="45">
        <f t="shared" si="22"/>
        <v>99.896627476392894</v>
      </c>
      <c r="UA26" s="7"/>
      <c r="UB26" s="7"/>
      <c r="UD26" s="9"/>
    </row>
    <row r="27" spans="1:550" ht="28.5" customHeight="1" x14ac:dyDescent="0.2">
      <c r="A27" s="20" t="s">
        <v>30</v>
      </c>
      <c r="B27" s="47">
        <f t="shared" si="23"/>
        <v>98687</v>
      </c>
      <c r="C27" s="47">
        <f t="shared" si="23"/>
        <v>139646.39999999999</v>
      </c>
      <c r="D27" s="44">
        <f t="shared" si="52"/>
        <v>140436.4</v>
      </c>
      <c r="E27" s="44">
        <f t="shared" si="53"/>
        <v>140436.4</v>
      </c>
      <c r="F27" s="45">
        <f t="shared" si="54"/>
        <v>100</v>
      </c>
      <c r="G27" s="17">
        <v>98687</v>
      </c>
      <c r="H27" s="17">
        <v>98687</v>
      </c>
      <c r="I27" s="30">
        <v>98687</v>
      </c>
      <c r="J27" s="17">
        <v>98687</v>
      </c>
      <c r="K27" s="17">
        <f t="shared" si="55"/>
        <v>100</v>
      </c>
      <c r="L27" s="17">
        <v>0</v>
      </c>
      <c r="M27" s="17">
        <v>15558.2</v>
      </c>
      <c r="N27" s="30">
        <v>15558.2</v>
      </c>
      <c r="O27" s="17">
        <v>15558.2</v>
      </c>
      <c r="P27" s="17">
        <f t="shared" si="56"/>
        <v>100</v>
      </c>
      <c r="Q27" s="17">
        <v>0</v>
      </c>
      <c r="R27" s="17">
        <v>0</v>
      </c>
      <c r="S27" s="17">
        <v>0</v>
      </c>
      <c r="T27" s="17">
        <v>0</v>
      </c>
      <c r="U27" s="17" t="s">
        <v>55</v>
      </c>
      <c r="V27" s="17">
        <v>0</v>
      </c>
      <c r="W27" s="33">
        <v>25401.200000000001</v>
      </c>
      <c r="X27" s="33">
        <v>25401.200000000001</v>
      </c>
      <c r="Y27" s="33">
        <v>25401.200000000001</v>
      </c>
      <c r="Z27" s="18">
        <f t="shared" si="24"/>
        <v>100</v>
      </c>
      <c r="AA27" s="18">
        <v>0</v>
      </c>
      <c r="AB27" s="18">
        <v>0</v>
      </c>
      <c r="AC27" s="33">
        <v>790</v>
      </c>
      <c r="AD27" s="33">
        <v>790</v>
      </c>
      <c r="AE27" s="18">
        <f t="shared" si="25"/>
        <v>100</v>
      </c>
      <c r="AF27" s="44">
        <f t="shared" si="57"/>
        <v>57725.7</v>
      </c>
      <c r="AG27" s="44">
        <f t="shared" si="58"/>
        <v>118750.5</v>
      </c>
      <c r="AH27" s="44">
        <f t="shared" si="59"/>
        <v>125496.70000000001</v>
      </c>
      <c r="AI27" s="44">
        <f t="shared" si="60"/>
        <v>118791.29999999999</v>
      </c>
      <c r="AJ27" s="45">
        <f t="shared" si="27"/>
        <v>94.656911297269147</v>
      </c>
      <c r="AK27" s="17">
        <v>0</v>
      </c>
      <c r="AL27" s="17">
        <v>16253.7</v>
      </c>
      <c r="AM27" s="17">
        <v>16253.8</v>
      </c>
      <c r="AN27" s="17">
        <v>12313.9</v>
      </c>
      <c r="AO27" s="17">
        <f t="shared" si="61"/>
        <v>75.760129938845083</v>
      </c>
      <c r="AP27" s="17">
        <v>0</v>
      </c>
      <c r="AQ27" s="17">
        <v>0</v>
      </c>
      <c r="AR27" s="30">
        <v>0</v>
      </c>
      <c r="AS27" s="17">
        <v>0</v>
      </c>
      <c r="AT27" s="17" t="s">
        <v>55</v>
      </c>
      <c r="AU27" s="17">
        <v>0</v>
      </c>
      <c r="AV27" s="17">
        <v>0</v>
      </c>
      <c r="AW27" s="17">
        <v>0</v>
      </c>
      <c r="AX27" s="17">
        <v>0</v>
      </c>
      <c r="AY27" s="17" t="s">
        <v>55</v>
      </c>
      <c r="AZ27" s="17">
        <v>4709.3</v>
      </c>
      <c r="BA27" s="17">
        <v>4709.3</v>
      </c>
      <c r="BB27" s="30">
        <v>4709.3</v>
      </c>
      <c r="BC27" s="17">
        <v>4709.3</v>
      </c>
      <c r="BD27" s="17">
        <f t="shared" si="1"/>
        <v>100</v>
      </c>
      <c r="BE27" s="17">
        <v>0</v>
      </c>
      <c r="BF27" s="17">
        <v>0</v>
      </c>
      <c r="BG27" s="30">
        <v>0</v>
      </c>
      <c r="BH27" s="17">
        <v>0</v>
      </c>
      <c r="BI27" s="17" t="s">
        <v>55</v>
      </c>
      <c r="BJ27" s="17">
        <v>0</v>
      </c>
      <c r="BK27" s="17">
        <v>0</v>
      </c>
      <c r="BL27" s="30">
        <v>0</v>
      </c>
      <c r="BM27" s="30">
        <v>0</v>
      </c>
      <c r="BN27" s="17" t="s">
        <v>55</v>
      </c>
      <c r="BO27" s="17">
        <v>0</v>
      </c>
      <c r="BP27" s="17">
        <v>0</v>
      </c>
      <c r="BQ27" s="30">
        <v>0</v>
      </c>
      <c r="BR27" s="30">
        <v>0</v>
      </c>
      <c r="BS27" s="17" t="s">
        <v>55</v>
      </c>
      <c r="BT27" s="17">
        <v>3060.3</v>
      </c>
      <c r="BU27" s="17">
        <v>4560.3</v>
      </c>
      <c r="BV27" s="30">
        <v>4560.3</v>
      </c>
      <c r="BW27" s="30">
        <v>4560.3</v>
      </c>
      <c r="BX27" s="17">
        <f t="shared" si="62"/>
        <v>100</v>
      </c>
      <c r="BY27" s="17">
        <v>0</v>
      </c>
      <c r="BZ27" s="17">
        <v>11416.7</v>
      </c>
      <c r="CA27" s="17">
        <v>11416.6</v>
      </c>
      <c r="CB27" s="17">
        <v>11416.6</v>
      </c>
      <c r="CC27" s="17">
        <f>CB27/CA27%</f>
        <v>100</v>
      </c>
      <c r="CD27" s="17">
        <v>0</v>
      </c>
      <c r="CE27" s="17">
        <v>0</v>
      </c>
      <c r="CF27" s="17">
        <v>0</v>
      </c>
      <c r="CG27" s="17">
        <v>0</v>
      </c>
      <c r="CH27" s="17" t="s">
        <v>55</v>
      </c>
      <c r="CI27" s="17">
        <v>445.4</v>
      </c>
      <c r="CJ27" s="17">
        <v>445.4</v>
      </c>
      <c r="CK27" s="17">
        <v>445.4</v>
      </c>
      <c r="CL27" s="17">
        <v>445.4</v>
      </c>
      <c r="CM27" s="17">
        <f t="shared" si="75"/>
        <v>100</v>
      </c>
      <c r="CN27" s="17">
        <v>0</v>
      </c>
      <c r="CO27" s="17">
        <v>5522.8</v>
      </c>
      <c r="CP27" s="30">
        <v>5522.8</v>
      </c>
      <c r="CQ27" s="17">
        <v>4089</v>
      </c>
      <c r="CR27" s="17">
        <f t="shared" si="28"/>
        <v>74.038531179836312</v>
      </c>
      <c r="CS27" s="17">
        <v>0</v>
      </c>
      <c r="CT27" s="17">
        <v>0</v>
      </c>
      <c r="CU27" s="17">
        <v>0</v>
      </c>
      <c r="CV27" s="17">
        <v>0</v>
      </c>
      <c r="CW27" s="17" t="s">
        <v>55</v>
      </c>
      <c r="CX27" s="17">
        <v>0</v>
      </c>
      <c r="CY27" s="17">
        <v>0</v>
      </c>
      <c r="CZ27" s="30">
        <v>0</v>
      </c>
      <c r="DA27" s="30">
        <v>0</v>
      </c>
      <c r="DB27" s="17" t="s">
        <v>55</v>
      </c>
      <c r="DC27" s="17">
        <v>44.7</v>
      </c>
      <c r="DD27" s="17">
        <v>44.7</v>
      </c>
      <c r="DE27" s="30">
        <v>44.7</v>
      </c>
      <c r="DF27" s="17">
        <v>44.7</v>
      </c>
      <c r="DG27" s="17">
        <f t="shared" si="29"/>
        <v>100</v>
      </c>
      <c r="DH27" s="17">
        <v>100</v>
      </c>
      <c r="DI27" s="17">
        <v>100</v>
      </c>
      <c r="DJ27" s="30">
        <v>100</v>
      </c>
      <c r="DK27" s="17">
        <v>100</v>
      </c>
      <c r="DL27" s="17">
        <f>DK27/DJ27%</f>
        <v>100</v>
      </c>
      <c r="DM27" s="17">
        <v>0</v>
      </c>
      <c r="DN27" s="17">
        <v>0</v>
      </c>
      <c r="DO27" s="30">
        <v>0</v>
      </c>
      <c r="DP27" s="30">
        <v>0</v>
      </c>
      <c r="DQ27" s="17" t="s">
        <v>55</v>
      </c>
      <c r="DR27" s="17">
        <v>0</v>
      </c>
      <c r="DS27" s="17">
        <v>0</v>
      </c>
      <c r="DT27" s="30">
        <v>0</v>
      </c>
      <c r="DU27" s="17">
        <v>0</v>
      </c>
      <c r="DV27" s="17" t="s">
        <v>55</v>
      </c>
      <c r="DW27" s="17">
        <v>0</v>
      </c>
      <c r="DX27" s="17">
        <v>0</v>
      </c>
      <c r="DY27" s="30">
        <v>0</v>
      </c>
      <c r="DZ27" s="30">
        <v>0</v>
      </c>
      <c r="EA27" s="17" t="s">
        <v>55</v>
      </c>
      <c r="EB27" s="17">
        <v>0</v>
      </c>
      <c r="EC27" s="17">
        <v>0</v>
      </c>
      <c r="ED27" s="30">
        <v>0</v>
      </c>
      <c r="EE27" s="30">
        <v>0</v>
      </c>
      <c r="EF27" s="17" t="s">
        <v>55</v>
      </c>
      <c r="EG27" s="17">
        <v>2407.8000000000002</v>
      </c>
      <c r="EH27" s="17">
        <v>3107.8</v>
      </c>
      <c r="EI27" s="30">
        <v>3107.8</v>
      </c>
      <c r="EJ27" s="17">
        <v>2973.6</v>
      </c>
      <c r="EK27" s="17">
        <f t="shared" si="79"/>
        <v>95.681832807773986</v>
      </c>
      <c r="EL27" s="17">
        <v>0</v>
      </c>
      <c r="EM27" s="17">
        <v>2272.8000000000002</v>
      </c>
      <c r="EN27" s="17">
        <v>2272.8000000000002</v>
      </c>
      <c r="EO27" s="17">
        <v>2272.8000000000002</v>
      </c>
      <c r="EP27" s="17">
        <f t="shared" si="76"/>
        <v>100</v>
      </c>
      <c r="EQ27" s="17">
        <v>0</v>
      </c>
      <c r="ER27" s="17">
        <v>0</v>
      </c>
      <c r="ES27" s="17">
        <v>0</v>
      </c>
      <c r="ET27" s="17">
        <v>0</v>
      </c>
      <c r="EU27" s="17" t="s">
        <v>55</v>
      </c>
      <c r="EV27" s="17">
        <v>0</v>
      </c>
      <c r="EW27" s="17">
        <v>5018.3999999999996</v>
      </c>
      <c r="EX27" s="30">
        <v>5018.3999999999996</v>
      </c>
      <c r="EY27" s="30">
        <v>5018.3999999999996</v>
      </c>
      <c r="EZ27" s="24">
        <f t="shared" si="63"/>
        <v>100</v>
      </c>
      <c r="FA27" s="24">
        <v>0</v>
      </c>
      <c r="FB27" s="24">
        <v>0</v>
      </c>
      <c r="FC27" s="30">
        <v>0</v>
      </c>
      <c r="FD27" s="30">
        <v>0</v>
      </c>
      <c r="FE27" s="24" t="s">
        <v>55</v>
      </c>
      <c r="FF27" s="24">
        <v>0</v>
      </c>
      <c r="FG27" s="24">
        <v>3000</v>
      </c>
      <c r="FH27" s="24">
        <v>3000</v>
      </c>
      <c r="FI27" s="24">
        <v>2500</v>
      </c>
      <c r="FJ27" s="24">
        <f t="shared" si="64"/>
        <v>83.333333333333343</v>
      </c>
      <c r="FK27" s="24">
        <v>4956.7</v>
      </c>
      <c r="FL27" s="24">
        <v>4956.7</v>
      </c>
      <c r="FM27" s="30">
        <v>4723.8999999999996</v>
      </c>
      <c r="FN27" s="30">
        <v>4723.8999999999996</v>
      </c>
      <c r="FO27" s="24">
        <f t="shared" si="30"/>
        <v>100</v>
      </c>
      <c r="FP27" s="24">
        <v>185.3</v>
      </c>
      <c r="FQ27" s="24">
        <v>185.3</v>
      </c>
      <c r="FR27" s="30">
        <v>185.3</v>
      </c>
      <c r="FS27" s="24">
        <v>185.3</v>
      </c>
      <c r="FT27" s="24">
        <f>FS27/FR27%</f>
        <v>100</v>
      </c>
      <c r="FU27" s="24">
        <v>72.7</v>
      </c>
      <c r="FV27" s="24">
        <v>0</v>
      </c>
      <c r="FW27" s="24">
        <v>0</v>
      </c>
      <c r="FX27" s="24">
        <v>0</v>
      </c>
      <c r="FY27" s="24" t="s">
        <v>55</v>
      </c>
      <c r="FZ27" s="24">
        <v>0</v>
      </c>
      <c r="GA27" s="24">
        <v>11866.8</v>
      </c>
      <c r="GB27" s="24">
        <v>11866.8</v>
      </c>
      <c r="GC27" s="24">
        <v>11866.8</v>
      </c>
      <c r="GD27" s="24">
        <f t="shared" si="31"/>
        <v>100</v>
      </c>
      <c r="GE27" s="24">
        <v>0</v>
      </c>
      <c r="GF27" s="24">
        <v>0</v>
      </c>
      <c r="GG27" s="24">
        <v>0</v>
      </c>
      <c r="GH27" s="24">
        <v>0</v>
      </c>
      <c r="GI27" s="24" t="s">
        <v>55</v>
      </c>
      <c r="GJ27" s="24">
        <v>0</v>
      </c>
      <c r="GK27" s="24">
        <v>0</v>
      </c>
      <c r="GL27" s="24">
        <v>0</v>
      </c>
      <c r="GM27" s="24">
        <v>0</v>
      </c>
      <c r="GN27" s="24" t="s">
        <v>55</v>
      </c>
      <c r="GO27" s="24">
        <v>24750</v>
      </c>
      <c r="GP27" s="24">
        <v>0</v>
      </c>
      <c r="GQ27" s="24">
        <v>0</v>
      </c>
      <c r="GR27" s="24">
        <v>0</v>
      </c>
      <c r="GS27" s="25" t="s">
        <v>55</v>
      </c>
      <c r="GT27" s="25">
        <v>0</v>
      </c>
      <c r="GU27" s="25">
        <v>0</v>
      </c>
      <c r="GV27" s="24">
        <v>0</v>
      </c>
      <c r="GW27" s="24">
        <v>0</v>
      </c>
      <c r="GX27" s="24" t="s">
        <v>55</v>
      </c>
      <c r="GY27" s="24">
        <v>13003.1</v>
      </c>
      <c r="GZ27" s="24">
        <v>41299.4</v>
      </c>
      <c r="HA27" s="24">
        <v>48278.400000000001</v>
      </c>
      <c r="HB27" s="24">
        <v>47580.9</v>
      </c>
      <c r="HC27" s="24">
        <f t="shared" si="33"/>
        <v>98.555254523762187</v>
      </c>
      <c r="HD27" s="24">
        <v>0</v>
      </c>
      <c r="HE27" s="24">
        <v>0</v>
      </c>
      <c r="HF27" s="24">
        <v>0</v>
      </c>
      <c r="HG27" s="24">
        <v>0</v>
      </c>
      <c r="HH27" s="24" t="s">
        <v>55</v>
      </c>
      <c r="HI27" s="24">
        <v>0</v>
      </c>
      <c r="HJ27" s="24">
        <v>0</v>
      </c>
      <c r="HK27" s="24">
        <v>0</v>
      </c>
      <c r="HL27" s="24">
        <v>0</v>
      </c>
      <c r="HM27" s="24" t="s">
        <v>55</v>
      </c>
      <c r="HN27" s="24">
        <v>0</v>
      </c>
      <c r="HO27" s="24">
        <v>0</v>
      </c>
      <c r="HP27" s="24">
        <v>0</v>
      </c>
      <c r="HQ27" s="24">
        <v>0</v>
      </c>
      <c r="HR27" s="24" t="s">
        <v>55</v>
      </c>
      <c r="HS27" s="24">
        <v>3990.4</v>
      </c>
      <c r="HT27" s="24">
        <v>3990.4</v>
      </c>
      <c r="HU27" s="24">
        <v>3990.4</v>
      </c>
      <c r="HV27" s="24">
        <v>3990.4</v>
      </c>
      <c r="HW27" s="24">
        <f>HV27/HU27%</f>
        <v>100</v>
      </c>
      <c r="HX27" s="24">
        <v>0</v>
      </c>
      <c r="HY27" s="24">
        <v>0</v>
      </c>
      <c r="HZ27" s="24">
        <v>0</v>
      </c>
      <c r="IA27" s="24">
        <v>0</v>
      </c>
      <c r="IB27" s="24" t="s">
        <v>55</v>
      </c>
      <c r="IC27" s="24">
        <v>0</v>
      </c>
      <c r="ID27" s="24">
        <v>0</v>
      </c>
      <c r="IE27" s="24">
        <v>0</v>
      </c>
      <c r="IF27" s="24">
        <v>0</v>
      </c>
      <c r="IG27" s="24" t="s">
        <v>55</v>
      </c>
      <c r="IH27" s="24">
        <v>0</v>
      </c>
      <c r="II27" s="24">
        <v>0</v>
      </c>
      <c r="IJ27" s="30">
        <v>0</v>
      </c>
      <c r="IK27" s="30">
        <v>0</v>
      </c>
      <c r="IL27" s="25" t="s">
        <v>55</v>
      </c>
      <c r="IM27" s="15">
        <f t="shared" si="65"/>
        <v>266811.10000000003</v>
      </c>
      <c r="IN27" s="15">
        <f t="shared" si="66"/>
        <v>272084.8</v>
      </c>
      <c r="IO27" s="15">
        <f t="shared" si="67"/>
        <v>277940.2</v>
      </c>
      <c r="IP27" s="15">
        <f t="shared" si="68"/>
        <v>277919.09999999998</v>
      </c>
      <c r="IQ27" s="13">
        <f t="shared" si="69"/>
        <v>99.992408438937574</v>
      </c>
      <c r="IR27" s="17">
        <v>1963.3</v>
      </c>
      <c r="IS27" s="17">
        <v>1963.3</v>
      </c>
      <c r="IT27" s="26">
        <v>1963.3</v>
      </c>
      <c r="IU27" s="26">
        <v>1963.3</v>
      </c>
      <c r="IV27" s="17">
        <f t="shared" si="4"/>
        <v>100</v>
      </c>
      <c r="IW27" s="17">
        <v>114.2</v>
      </c>
      <c r="IX27" s="17">
        <v>0</v>
      </c>
      <c r="IY27" s="26">
        <v>0</v>
      </c>
      <c r="IZ27" s="17">
        <v>0</v>
      </c>
      <c r="JA27" s="17" t="s">
        <v>55</v>
      </c>
      <c r="JB27" s="17">
        <v>0</v>
      </c>
      <c r="JC27" s="17">
        <v>0</v>
      </c>
      <c r="JD27" s="26">
        <v>0</v>
      </c>
      <c r="JE27" s="17">
        <v>0</v>
      </c>
      <c r="JF27" s="17" t="s">
        <v>55</v>
      </c>
      <c r="JG27" s="17">
        <v>72387.3</v>
      </c>
      <c r="JH27" s="17">
        <v>74755.199999999997</v>
      </c>
      <c r="JI27" s="26">
        <v>79028.2</v>
      </c>
      <c r="JJ27" s="17">
        <v>79028.2</v>
      </c>
      <c r="JK27" s="17">
        <f t="shared" si="35"/>
        <v>100</v>
      </c>
      <c r="JL27" s="17">
        <v>159620.6</v>
      </c>
      <c r="JM27" s="17">
        <v>172388.8</v>
      </c>
      <c r="JN27" s="24">
        <v>173971.20000000001</v>
      </c>
      <c r="JO27" s="24">
        <v>173971.20000000001</v>
      </c>
      <c r="JP27" s="25">
        <f t="shared" si="36"/>
        <v>100</v>
      </c>
      <c r="JQ27" s="25">
        <v>8004.2</v>
      </c>
      <c r="JR27" s="25">
        <v>5419.6</v>
      </c>
      <c r="JS27" s="26">
        <v>5419.6</v>
      </c>
      <c r="JT27" s="24">
        <v>5419.6</v>
      </c>
      <c r="JU27" s="24">
        <f t="shared" si="37"/>
        <v>100</v>
      </c>
      <c r="JV27" s="24">
        <v>4365</v>
      </c>
      <c r="JW27" s="24">
        <v>0</v>
      </c>
      <c r="JX27" s="26">
        <v>0</v>
      </c>
      <c r="JY27" s="17">
        <v>0</v>
      </c>
      <c r="JZ27" s="17" t="s">
        <v>55</v>
      </c>
      <c r="KA27" s="17">
        <v>209.5</v>
      </c>
      <c r="KB27" s="17">
        <v>0</v>
      </c>
      <c r="KC27" s="26">
        <v>0</v>
      </c>
      <c r="KD27" s="17">
        <v>0</v>
      </c>
      <c r="KE27" s="17" t="s">
        <v>55</v>
      </c>
      <c r="KF27" s="17">
        <v>0</v>
      </c>
      <c r="KG27" s="17">
        <v>0</v>
      </c>
      <c r="KH27" s="26">
        <v>0</v>
      </c>
      <c r="KI27" s="17">
        <v>0</v>
      </c>
      <c r="KJ27" s="17" t="s">
        <v>55</v>
      </c>
      <c r="KK27" s="17">
        <v>0</v>
      </c>
      <c r="KL27" s="17">
        <v>0</v>
      </c>
      <c r="KM27" s="26">
        <v>0</v>
      </c>
      <c r="KN27" s="17">
        <v>0</v>
      </c>
      <c r="KO27" s="17" t="s">
        <v>55</v>
      </c>
      <c r="KP27" s="17">
        <v>227.5</v>
      </c>
      <c r="KQ27" s="17">
        <v>227.5</v>
      </c>
      <c r="KR27" s="26">
        <v>227.5</v>
      </c>
      <c r="KS27" s="17">
        <v>227.5</v>
      </c>
      <c r="KT27" s="17">
        <f t="shared" si="9"/>
        <v>100</v>
      </c>
      <c r="KU27" s="17">
        <v>1.6</v>
      </c>
      <c r="KV27" s="17">
        <v>1.6</v>
      </c>
      <c r="KW27" s="26">
        <v>1.6</v>
      </c>
      <c r="KX27" s="17">
        <v>1.6</v>
      </c>
      <c r="KY27" s="17">
        <f t="shared" si="10"/>
        <v>100</v>
      </c>
      <c r="KZ27" s="17">
        <v>95.5</v>
      </c>
      <c r="LA27" s="17">
        <v>69.3</v>
      </c>
      <c r="LB27" s="26">
        <v>69.3</v>
      </c>
      <c r="LC27" s="17">
        <v>69.3</v>
      </c>
      <c r="LD27" s="17">
        <f t="shared" si="70"/>
        <v>100</v>
      </c>
      <c r="LE27" s="17">
        <v>0</v>
      </c>
      <c r="LF27" s="17">
        <v>0</v>
      </c>
      <c r="LG27" s="26">
        <v>0</v>
      </c>
      <c r="LH27" s="17">
        <v>0</v>
      </c>
      <c r="LI27" s="17" t="s">
        <v>55</v>
      </c>
      <c r="LJ27" s="17">
        <v>593.79999999999995</v>
      </c>
      <c r="LK27" s="17">
        <v>593.79999999999995</v>
      </c>
      <c r="LL27" s="26">
        <v>593.79999999999995</v>
      </c>
      <c r="LM27" s="17">
        <v>581.6</v>
      </c>
      <c r="LN27" s="17">
        <f t="shared" si="11"/>
        <v>97.945436173795898</v>
      </c>
      <c r="LO27" s="17">
        <v>209.9</v>
      </c>
      <c r="LP27" s="17">
        <v>209.9</v>
      </c>
      <c r="LQ27" s="26">
        <v>209.9</v>
      </c>
      <c r="LR27" s="17">
        <v>209.9</v>
      </c>
      <c r="LS27" s="17">
        <f t="shared" si="12"/>
        <v>100</v>
      </c>
      <c r="LT27" s="17">
        <v>0</v>
      </c>
      <c r="LU27" s="17">
        <v>0</v>
      </c>
      <c r="LV27" s="26">
        <v>0</v>
      </c>
      <c r="LW27" s="17">
        <v>0</v>
      </c>
      <c r="LX27" s="17" t="s">
        <v>55</v>
      </c>
      <c r="LY27" s="17">
        <v>0.9</v>
      </c>
      <c r="LZ27" s="17">
        <v>0.9</v>
      </c>
      <c r="MA27" s="31">
        <v>0.9</v>
      </c>
      <c r="MB27" s="17">
        <v>0.9</v>
      </c>
      <c r="MC27" s="17">
        <f>(MB27/MA27)*100</f>
        <v>100</v>
      </c>
      <c r="MD27" s="17">
        <v>2183.6999999999998</v>
      </c>
      <c r="ME27" s="17">
        <v>2293.1999999999998</v>
      </c>
      <c r="MF27" s="31">
        <v>2293.1999999999998</v>
      </c>
      <c r="MG27" s="17">
        <v>2293.1999999999998</v>
      </c>
      <c r="MH27" s="17">
        <f t="shared" si="13"/>
        <v>100</v>
      </c>
      <c r="MI27" s="17">
        <v>0</v>
      </c>
      <c r="MJ27" s="17">
        <v>0</v>
      </c>
      <c r="MK27" s="26">
        <v>0</v>
      </c>
      <c r="ML27" s="26">
        <v>0</v>
      </c>
      <c r="MM27" s="17" t="s">
        <v>55</v>
      </c>
      <c r="MN27" s="17">
        <v>38.9</v>
      </c>
      <c r="MO27" s="17">
        <v>40.299999999999997</v>
      </c>
      <c r="MP27" s="26">
        <v>40.299999999999997</v>
      </c>
      <c r="MQ27" s="17">
        <v>40.200000000000003</v>
      </c>
      <c r="MR27" s="17">
        <f t="shared" ref="MR27:MR38" si="82">MQ27/MP27%</f>
        <v>99.751861042183634</v>
      </c>
      <c r="MS27" s="17">
        <v>925.5</v>
      </c>
      <c r="MT27" s="17">
        <v>434</v>
      </c>
      <c r="MU27" s="26">
        <v>434</v>
      </c>
      <c r="MV27" s="17">
        <v>434</v>
      </c>
      <c r="MW27" s="17">
        <f>MV27/MU27%</f>
        <v>100</v>
      </c>
      <c r="MX27" s="17">
        <v>0</v>
      </c>
      <c r="MY27" s="17">
        <v>0</v>
      </c>
      <c r="MZ27" s="26">
        <v>0</v>
      </c>
      <c r="NA27" s="17">
        <v>0</v>
      </c>
      <c r="NB27" s="17" t="s">
        <v>55</v>
      </c>
      <c r="NC27" s="17">
        <v>275.3</v>
      </c>
      <c r="ND27" s="17">
        <v>0</v>
      </c>
      <c r="NE27" s="17">
        <v>0</v>
      </c>
      <c r="NF27" s="17">
        <v>0</v>
      </c>
      <c r="NG27" s="17" t="s">
        <v>55</v>
      </c>
      <c r="NH27" s="17">
        <v>13066.4</v>
      </c>
      <c r="NI27" s="17">
        <v>11159.4</v>
      </c>
      <c r="NJ27" s="26">
        <v>11159.4</v>
      </c>
      <c r="NK27" s="17">
        <v>11150.6</v>
      </c>
      <c r="NL27" s="17">
        <f t="shared" si="71"/>
        <v>99.921142713765974</v>
      </c>
      <c r="NM27" s="17">
        <v>2528</v>
      </c>
      <c r="NN27" s="17">
        <v>2528</v>
      </c>
      <c r="NO27" s="26">
        <v>2528</v>
      </c>
      <c r="NP27" s="17">
        <v>2528</v>
      </c>
      <c r="NQ27" s="17">
        <f t="shared" si="38"/>
        <v>100</v>
      </c>
      <c r="NR27" s="47">
        <f t="shared" si="39"/>
        <v>5581.4</v>
      </c>
      <c r="NS27" s="47">
        <f t="shared" si="40"/>
        <v>24322.9</v>
      </c>
      <c r="NT27" s="47">
        <f t="shared" si="41"/>
        <v>35176.699999999997</v>
      </c>
      <c r="NU27" s="47">
        <f t="shared" si="42"/>
        <v>34644</v>
      </c>
      <c r="NV27" s="52">
        <f t="shared" si="43"/>
        <v>98.485645327731149</v>
      </c>
      <c r="NW27" s="24">
        <v>0</v>
      </c>
      <c r="NX27" s="24">
        <v>5937.1</v>
      </c>
      <c r="NY27" s="24">
        <v>5937.1</v>
      </c>
      <c r="NZ27" s="24">
        <v>5467.4</v>
      </c>
      <c r="OA27" s="24">
        <f t="shared" si="72"/>
        <v>92.088730188138982</v>
      </c>
      <c r="OB27" s="24">
        <v>0</v>
      </c>
      <c r="OC27" s="24">
        <v>0</v>
      </c>
      <c r="OD27" s="24">
        <v>0</v>
      </c>
      <c r="OE27" s="24">
        <v>0</v>
      </c>
      <c r="OF27" s="24" t="s">
        <v>55</v>
      </c>
      <c r="OG27" s="24">
        <v>0</v>
      </c>
      <c r="OH27" s="24">
        <v>0</v>
      </c>
      <c r="OI27" s="24">
        <v>5353</v>
      </c>
      <c r="OJ27" s="24">
        <v>5353</v>
      </c>
      <c r="OK27" s="24">
        <f t="shared" si="73"/>
        <v>100</v>
      </c>
      <c r="OL27" s="24">
        <v>0</v>
      </c>
      <c r="OM27" s="24">
        <v>0</v>
      </c>
      <c r="ON27" s="24">
        <v>5351.7</v>
      </c>
      <c r="OO27" s="24">
        <v>5351.7</v>
      </c>
      <c r="OP27" s="24">
        <f t="shared" si="74"/>
        <v>100</v>
      </c>
      <c r="OQ27" s="24">
        <v>0</v>
      </c>
      <c r="OR27" s="24">
        <v>0</v>
      </c>
      <c r="OS27" s="24">
        <v>0</v>
      </c>
      <c r="OT27" s="24">
        <v>0</v>
      </c>
      <c r="OU27" s="24" t="s">
        <v>55</v>
      </c>
      <c r="OV27" s="24">
        <v>0</v>
      </c>
      <c r="OW27" s="24">
        <v>791.6</v>
      </c>
      <c r="OX27" s="24">
        <v>791.6</v>
      </c>
      <c r="OY27" s="24">
        <v>728.6</v>
      </c>
      <c r="OZ27" s="24">
        <f t="shared" si="44"/>
        <v>92.041435068216273</v>
      </c>
      <c r="PA27" s="24">
        <v>0</v>
      </c>
      <c r="PB27" s="24">
        <v>0</v>
      </c>
      <c r="PC27" s="24">
        <v>149</v>
      </c>
      <c r="PD27" s="24">
        <v>149</v>
      </c>
      <c r="PE27" s="24">
        <f t="shared" si="45"/>
        <v>100</v>
      </c>
      <c r="PF27" s="24">
        <v>0</v>
      </c>
      <c r="PG27" s="24">
        <v>0</v>
      </c>
      <c r="PH27" s="24">
        <v>0</v>
      </c>
      <c r="PI27" s="24">
        <v>0</v>
      </c>
      <c r="PJ27" s="24" t="s">
        <v>55</v>
      </c>
      <c r="PK27" s="24">
        <v>0</v>
      </c>
      <c r="PL27" s="24">
        <v>0</v>
      </c>
      <c r="PM27" s="30">
        <v>0</v>
      </c>
      <c r="PN27" s="17">
        <v>0</v>
      </c>
      <c r="PO27" s="17" t="s">
        <v>55</v>
      </c>
      <c r="PP27" s="17">
        <v>0</v>
      </c>
      <c r="PQ27" s="17">
        <v>0</v>
      </c>
      <c r="PR27" s="30">
        <v>0</v>
      </c>
      <c r="PS27" s="30">
        <v>0</v>
      </c>
      <c r="PT27" s="30" t="s">
        <v>55</v>
      </c>
      <c r="PU27" s="30">
        <v>5581.4</v>
      </c>
      <c r="PV27" s="30">
        <v>5581.4</v>
      </c>
      <c r="PW27" s="17">
        <v>5581.4</v>
      </c>
      <c r="PX27" s="17">
        <v>5581.4</v>
      </c>
      <c r="PY27" s="18">
        <f t="shared" si="46"/>
        <v>100</v>
      </c>
      <c r="PZ27" s="18">
        <v>0</v>
      </c>
      <c r="QA27" s="18">
        <v>0</v>
      </c>
      <c r="QB27" s="17">
        <v>0</v>
      </c>
      <c r="QC27" s="17">
        <v>0</v>
      </c>
      <c r="QD27" s="17" t="s">
        <v>55</v>
      </c>
      <c r="QE27" s="17">
        <v>0</v>
      </c>
      <c r="QF27" s="17">
        <v>0</v>
      </c>
      <c r="QG27" s="17">
        <v>0</v>
      </c>
      <c r="QH27" s="17">
        <v>0</v>
      </c>
      <c r="QI27" s="18" t="s">
        <v>55</v>
      </c>
      <c r="QJ27" s="18">
        <v>0</v>
      </c>
      <c r="QK27" s="18">
        <v>0</v>
      </c>
      <c r="QL27" s="17">
        <v>0</v>
      </c>
      <c r="QM27" s="17">
        <v>0</v>
      </c>
      <c r="QN27" s="18" t="s">
        <v>55</v>
      </c>
      <c r="QO27" s="18">
        <v>0</v>
      </c>
      <c r="QP27" s="18">
        <v>2970</v>
      </c>
      <c r="QQ27" s="17">
        <v>2970</v>
      </c>
      <c r="QR27" s="17">
        <v>2970</v>
      </c>
      <c r="QS27" s="18">
        <f t="shared" si="47"/>
        <v>100</v>
      </c>
      <c r="QT27" s="18">
        <v>0</v>
      </c>
      <c r="QU27" s="18">
        <v>0</v>
      </c>
      <c r="QV27" s="17">
        <v>0</v>
      </c>
      <c r="QW27" s="17">
        <v>0</v>
      </c>
      <c r="QX27" s="17" t="s">
        <v>55</v>
      </c>
      <c r="QY27" s="18">
        <v>0</v>
      </c>
      <c r="QZ27" s="17">
        <v>0</v>
      </c>
      <c r="RA27" s="17">
        <v>0</v>
      </c>
      <c r="RB27" s="17">
        <v>0</v>
      </c>
      <c r="RC27" s="18" t="s">
        <v>55</v>
      </c>
      <c r="RD27" s="18">
        <v>0</v>
      </c>
      <c r="RE27" s="18">
        <v>0</v>
      </c>
      <c r="RF27" s="17">
        <v>0</v>
      </c>
      <c r="RG27" s="17">
        <v>0</v>
      </c>
      <c r="RH27" s="18" t="s">
        <v>55</v>
      </c>
      <c r="RI27" s="18">
        <v>0</v>
      </c>
      <c r="RJ27" s="18">
        <v>0</v>
      </c>
      <c r="RK27" s="17">
        <v>0</v>
      </c>
      <c r="RL27" s="17">
        <v>0</v>
      </c>
      <c r="RM27" s="18" t="s">
        <v>55</v>
      </c>
      <c r="RN27" s="18">
        <v>0</v>
      </c>
      <c r="RO27" s="18">
        <v>0</v>
      </c>
      <c r="RP27" s="17">
        <v>0</v>
      </c>
      <c r="RQ27" s="17">
        <v>0</v>
      </c>
      <c r="RR27" s="17" t="s">
        <v>55</v>
      </c>
      <c r="RS27" s="17">
        <v>0</v>
      </c>
      <c r="RT27" s="17">
        <v>30</v>
      </c>
      <c r="RU27" s="17">
        <v>30</v>
      </c>
      <c r="RV27" s="17">
        <v>30</v>
      </c>
      <c r="RW27" s="18">
        <f>(RV27/RU27)*100</f>
        <v>100</v>
      </c>
      <c r="RX27" s="18">
        <v>0</v>
      </c>
      <c r="RY27" s="18">
        <v>0</v>
      </c>
      <c r="RZ27" s="17">
        <v>0</v>
      </c>
      <c r="SA27" s="17">
        <v>0</v>
      </c>
      <c r="SB27" s="18" t="s">
        <v>55</v>
      </c>
      <c r="SC27" s="18">
        <v>0</v>
      </c>
      <c r="SD27" s="18">
        <v>0</v>
      </c>
      <c r="SE27" s="18">
        <v>0</v>
      </c>
      <c r="SF27" s="18">
        <v>0</v>
      </c>
      <c r="SG27" s="18" t="s">
        <v>55</v>
      </c>
      <c r="SH27" s="18">
        <v>0</v>
      </c>
      <c r="SI27" s="18">
        <v>518.4</v>
      </c>
      <c r="SJ27" s="18">
        <v>518.4</v>
      </c>
      <c r="SK27" s="18">
        <v>518.4</v>
      </c>
      <c r="SL27" s="18">
        <f>(SK27/SJ27)*100</f>
        <v>100</v>
      </c>
      <c r="SM27" s="18">
        <v>0</v>
      </c>
      <c r="SN27" s="18">
        <v>0</v>
      </c>
      <c r="SO27" s="18">
        <v>0</v>
      </c>
      <c r="SP27" s="18">
        <v>0</v>
      </c>
      <c r="SQ27" s="18" t="s">
        <v>55</v>
      </c>
      <c r="SR27" s="18">
        <v>0</v>
      </c>
      <c r="SS27" s="18">
        <v>0</v>
      </c>
      <c r="ST27" s="18">
        <v>0</v>
      </c>
      <c r="SU27" s="18">
        <v>0</v>
      </c>
      <c r="SV27" s="18" t="s">
        <v>55</v>
      </c>
      <c r="SW27" s="18">
        <v>0</v>
      </c>
      <c r="SX27" s="18">
        <v>0</v>
      </c>
      <c r="SY27" s="18">
        <v>0</v>
      </c>
      <c r="SZ27" s="18">
        <v>0</v>
      </c>
      <c r="TA27" s="18" t="s">
        <v>55</v>
      </c>
      <c r="TB27" s="18">
        <v>0</v>
      </c>
      <c r="TC27" s="18">
        <v>5000</v>
      </c>
      <c r="TD27" s="17">
        <v>5000</v>
      </c>
      <c r="TE27" s="17">
        <v>5000</v>
      </c>
      <c r="TF27" s="18">
        <f>(TE27/TD27)*100</f>
        <v>100</v>
      </c>
      <c r="TG27" s="18">
        <v>0</v>
      </c>
      <c r="TH27" s="18">
        <v>3494.4</v>
      </c>
      <c r="TI27" s="17">
        <v>3494.5</v>
      </c>
      <c r="TJ27" s="17">
        <v>3494.5</v>
      </c>
      <c r="TK27" s="18">
        <f t="shared" si="77"/>
        <v>100</v>
      </c>
      <c r="TL27" s="18">
        <v>0</v>
      </c>
      <c r="TM27" s="18">
        <v>0</v>
      </c>
      <c r="TN27" s="17">
        <v>0</v>
      </c>
      <c r="TO27" s="17">
        <v>0</v>
      </c>
      <c r="TP27" s="18" t="s">
        <v>55</v>
      </c>
      <c r="TQ27" s="18">
        <v>0</v>
      </c>
      <c r="TR27" s="18">
        <v>0</v>
      </c>
      <c r="TS27" s="18">
        <v>0</v>
      </c>
      <c r="TT27" s="18">
        <v>0</v>
      </c>
      <c r="TU27" s="18" t="s">
        <v>55</v>
      </c>
      <c r="TV27" s="44">
        <f t="shared" si="48"/>
        <v>428805.20000000007</v>
      </c>
      <c r="TW27" s="44">
        <f t="shared" si="49"/>
        <v>554804.6</v>
      </c>
      <c r="TX27" s="44">
        <f t="shared" si="50"/>
        <v>579050</v>
      </c>
      <c r="TY27" s="44">
        <f t="shared" si="51"/>
        <v>571790.79999999993</v>
      </c>
      <c r="TZ27" s="45">
        <f t="shared" si="22"/>
        <v>98.746360417925899</v>
      </c>
      <c r="UA27" s="7"/>
      <c r="UB27" s="7"/>
      <c r="UD27" s="9"/>
    </row>
    <row r="28" spans="1:550" ht="14.25" customHeight="1" x14ac:dyDescent="0.2">
      <c r="A28" s="20" t="s">
        <v>31</v>
      </c>
      <c r="B28" s="47">
        <f t="shared" si="23"/>
        <v>105767</v>
      </c>
      <c r="C28" s="47">
        <f t="shared" si="23"/>
        <v>127217.7</v>
      </c>
      <c r="D28" s="44">
        <f t="shared" si="52"/>
        <v>127877.7</v>
      </c>
      <c r="E28" s="44">
        <f t="shared" si="53"/>
        <v>127877.7</v>
      </c>
      <c r="F28" s="45">
        <f t="shared" si="54"/>
        <v>100</v>
      </c>
      <c r="G28" s="17">
        <v>105767</v>
      </c>
      <c r="H28" s="17">
        <v>105767</v>
      </c>
      <c r="I28" s="30">
        <v>105767</v>
      </c>
      <c r="J28" s="17">
        <v>105767</v>
      </c>
      <c r="K28" s="17">
        <f t="shared" si="55"/>
        <v>100</v>
      </c>
      <c r="L28" s="17">
        <v>0</v>
      </c>
      <c r="M28" s="17">
        <v>7525.4</v>
      </c>
      <c r="N28" s="30">
        <v>7525.4</v>
      </c>
      <c r="O28" s="17">
        <v>7525.4</v>
      </c>
      <c r="P28" s="17">
        <f t="shared" si="56"/>
        <v>100</v>
      </c>
      <c r="Q28" s="17">
        <v>0</v>
      </c>
      <c r="R28" s="17">
        <v>0</v>
      </c>
      <c r="S28" s="17">
        <v>0</v>
      </c>
      <c r="T28" s="17">
        <v>0</v>
      </c>
      <c r="U28" s="17" t="s">
        <v>55</v>
      </c>
      <c r="V28" s="17">
        <v>0</v>
      </c>
      <c r="W28" s="33">
        <v>13925.3</v>
      </c>
      <c r="X28" s="33">
        <v>13925.3</v>
      </c>
      <c r="Y28" s="33">
        <v>13925.3</v>
      </c>
      <c r="Z28" s="18">
        <f t="shared" si="24"/>
        <v>100</v>
      </c>
      <c r="AA28" s="18">
        <v>0</v>
      </c>
      <c r="AB28" s="18">
        <v>0</v>
      </c>
      <c r="AC28" s="33">
        <v>660</v>
      </c>
      <c r="AD28" s="33">
        <v>660</v>
      </c>
      <c r="AE28" s="18">
        <f t="shared" si="25"/>
        <v>100</v>
      </c>
      <c r="AF28" s="44">
        <f t="shared" si="57"/>
        <v>32426</v>
      </c>
      <c r="AG28" s="44">
        <f t="shared" si="58"/>
        <v>102861.5</v>
      </c>
      <c r="AH28" s="44">
        <f t="shared" si="59"/>
        <v>104913.5</v>
      </c>
      <c r="AI28" s="44">
        <f t="shared" si="60"/>
        <v>94881.4</v>
      </c>
      <c r="AJ28" s="45">
        <f t="shared" si="27"/>
        <v>90.437741568053681</v>
      </c>
      <c r="AK28" s="17">
        <v>0</v>
      </c>
      <c r="AL28" s="17">
        <v>32507.599999999999</v>
      </c>
      <c r="AM28" s="17">
        <v>32507.5</v>
      </c>
      <c r="AN28" s="17">
        <v>22475.8</v>
      </c>
      <c r="AO28" s="17">
        <f t="shared" si="61"/>
        <v>69.140352226409291</v>
      </c>
      <c r="AP28" s="17">
        <v>0</v>
      </c>
      <c r="AQ28" s="17">
        <v>0</v>
      </c>
      <c r="AR28" s="30">
        <v>0</v>
      </c>
      <c r="AS28" s="17">
        <v>0</v>
      </c>
      <c r="AT28" s="17" t="s">
        <v>55</v>
      </c>
      <c r="AU28" s="17">
        <v>0</v>
      </c>
      <c r="AV28" s="17">
        <v>0</v>
      </c>
      <c r="AW28" s="17">
        <v>0</v>
      </c>
      <c r="AX28" s="17">
        <v>0</v>
      </c>
      <c r="AY28" s="17" t="s">
        <v>55</v>
      </c>
      <c r="AZ28" s="17">
        <v>13630.7</v>
      </c>
      <c r="BA28" s="17">
        <v>11993.6</v>
      </c>
      <c r="BB28" s="30">
        <v>11993.6</v>
      </c>
      <c r="BC28" s="17">
        <v>11993.6</v>
      </c>
      <c r="BD28" s="17">
        <f t="shared" si="1"/>
        <v>100</v>
      </c>
      <c r="BE28" s="17">
        <v>0</v>
      </c>
      <c r="BF28" s="17">
        <v>0</v>
      </c>
      <c r="BG28" s="30">
        <v>0</v>
      </c>
      <c r="BH28" s="17">
        <v>0</v>
      </c>
      <c r="BI28" s="17" t="s">
        <v>55</v>
      </c>
      <c r="BJ28" s="17">
        <v>0</v>
      </c>
      <c r="BK28" s="17">
        <v>0</v>
      </c>
      <c r="BL28" s="30">
        <v>0</v>
      </c>
      <c r="BM28" s="30">
        <v>0</v>
      </c>
      <c r="BN28" s="17" t="s">
        <v>55</v>
      </c>
      <c r="BO28" s="17">
        <v>0</v>
      </c>
      <c r="BP28" s="17">
        <v>0</v>
      </c>
      <c r="BQ28" s="30">
        <v>0</v>
      </c>
      <c r="BR28" s="30">
        <v>0</v>
      </c>
      <c r="BS28" s="17" t="s">
        <v>55</v>
      </c>
      <c r="BT28" s="17">
        <v>3358.6</v>
      </c>
      <c r="BU28" s="17">
        <v>3358.6</v>
      </c>
      <c r="BV28" s="30">
        <v>3358.6</v>
      </c>
      <c r="BW28" s="30">
        <v>3358.2</v>
      </c>
      <c r="BX28" s="17">
        <f t="shared" si="62"/>
        <v>99.988090275710121</v>
      </c>
      <c r="BY28" s="17">
        <v>0</v>
      </c>
      <c r="BZ28" s="17">
        <v>0</v>
      </c>
      <c r="CA28" s="17">
        <v>0</v>
      </c>
      <c r="CB28" s="17">
        <v>0</v>
      </c>
      <c r="CC28" s="17" t="s">
        <v>55</v>
      </c>
      <c r="CD28" s="17">
        <v>0</v>
      </c>
      <c r="CE28" s="17">
        <v>0</v>
      </c>
      <c r="CF28" s="17">
        <v>0</v>
      </c>
      <c r="CG28" s="17">
        <v>0</v>
      </c>
      <c r="CH28" s="17" t="s">
        <v>55</v>
      </c>
      <c r="CI28" s="17">
        <v>0</v>
      </c>
      <c r="CJ28" s="17">
        <v>0</v>
      </c>
      <c r="CK28" s="17">
        <v>0</v>
      </c>
      <c r="CL28" s="17">
        <v>0</v>
      </c>
      <c r="CM28" s="17" t="s">
        <v>55</v>
      </c>
      <c r="CN28" s="17">
        <v>0</v>
      </c>
      <c r="CO28" s="17">
        <v>5771</v>
      </c>
      <c r="CP28" s="30">
        <v>5771</v>
      </c>
      <c r="CQ28" s="17">
        <v>5771</v>
      </c>
      <c r="CR28" s="17">
        <f t="shared" si="28"/>
        <v>100</v>
      </c>
      <c r="CS28" s="17">
        <v>0</v>
      </c>
      <c r="CT28" s="17">
        <v>0</v>
      </c>
      <c r="CU28" s="17">
        <v>0</v>
      </c>
      <c r="CV28" s="17">
        <v>0</v>
      </c>
      <c r="CW28" s="17" t="s">
        <v>55</v>
      </c>
      <c r="CX28" s="17">
        <v>0</v>
      </c>
      <c r="CY28" s="17">
        <v>0</v>
      </c>
      <c r="CZ28" s="30">
        <v>0</v>
      </c>
      <c r="DA28" s="30">
        <v>0</v>
      </c>
      <c r="DB28" s="17" t="s">
        <v>55</v>
      </c>
      <c r="DC28" s="17">
        <v>0</v>
      </c>
      <c r="DD28" s="17">
        <v>0</v>
      </c>
      <c r="DE28" s="30">
        <v>0</v>
      </c>
      <c r="DF28" s="17">
        <v>0</v>
      </c>
      <c r="DG28" s="17" t="s">
        <v>55</v>
      </c>
      <c r="DH28" s="17">
        <v>200</v>
      </c>
      <c r="DI28" s="17">
        <v>200</v>
      </c>
      <c r="DJ28" s="30">
        <v>200</v>
      </c>
      <c r="DK28" s="17">
        <v>200</v>
      </c>
      <c r="DL28" s="17">
        <f>DK28/DJ28%</f>
        <v>100</v>
      </c>
      <c r="DM28" s="17">
        <v>0</v>
      </c>
      <c r="DN28" s="17">
        <v>0</v>
      </c>
      <c r="DO28" s="30">
        <v>0</v>
      </c>
      <c r="DP28" s="30">
        <v>0</v>
      </c>
      <c r="DQ28" s="17" t="s">
        <v>55</v>
      </c>
      <c r="DR28" s="17">
        <v>0</v>
      </c>
      <c r="DS28" s="17">
        <v>0</v>
      </c>
      <c r="DT28" s="30">
        <v>0</v>
      </c>
      <c r="DU28" s="17">
        <v>0</v>
      </c>
      <c r="DV28" s="17" t="s">
        <v>55</v>
      </c>
      <c r="DW28" s="17">
        <v>0</v>
      </c>
      <c r="DX28" s="17">
        <v>0</v>
      </c>
      <c r="DY28" s="30">
        <v>0</v>
      </c>
      <c r="DZ28" s="30">
        <v>0</v>
      </c>
      <c r="EA28" s="17" t="s">
        <v>55</v>
      </c>
      <c r="EB28" s="17">
        <v>0</v>
      </c>
      <c r="EC28" s="17">
        <v>0</v>
      </c>
      <c r="ED28" s="30">
        <v>0</v>
      </c>
      <c r="EE28" s="30">
        <v>0</v>
      </c>
      <c r="EF28" s="17" t="s">
        <v>55</v>
      </c>
      <c r="EG28" s="17">
        <v>1227.3</v>
      </c>
      <c r="EH28" s="17">
        <v>1452.3</v>
      </c>
      <c r="EI28" s="30">
        <v>1452.3</v>
      </c>
      <c r="EJ28" s="17">
        <v>1452.3</v>
      </c>
      <c r="EK28" s="17">
        <f t="shared" si="79"/>
        <v>100</v>
      </c>
      <c r="EL28" s="17">
        <v>0</v>
      </c>
      <c r="EM28" s="17">
        <v>0</v>
      </c>
      <c r="EN28" s="17">
        <v>0</v>
      </c>
      <c r="EO28" s="17">
        <v>0</v>
      </c>
      <c r="EP28" s="17" t="s">
        <v>55</v>
      </c>
      <c r="EQ28" s="17">
        <v>0</v>
      </c>
      <c r="ER28" s="17">
        <v>0</v>
      </c>
      <c r="ES28" s="17">
        <v>0</v>
      </c>
      <c r="ET28" s="17">
        <v>0</v>
      </c>
      <c r="EU28" s="17" t="s">
        <v>55</v>
      </c>
      <c r="EV28" s="17">
        <v>0</v>
      </c>
      <c r="EW28" s="17">
        <v>1226.2</v>
      </c>
      <c r="EX28" s="30">
        <v>1226.2</v>
      </c>
      <c r="EY28" s="30">
        <v>1226.2</v>
      </c>
      <c r="EZ28" s="24">
        <f t="shared" si="63"/>
        <v>100</v>
      </c>
      <c r="FA28" s="24">
        <v>0</v>
      </c>
      <c r="FB28" s="24">
        <v>0</v>
      </c>
      <c r="FC28" s="30">
        <v>0</v>
      </c>
      <c r="FD28" s="30">
        <v>0</v>
      </c>
      <c r="FE28" s="24" t="s">
        <v>55</v>
      </c>
      <c r="FF28" s="24">
        <v>0</v>
      </c>
      <c r="FG28" s="24">
        <v>1400</v>
      </c>
      <c r="FH28" s="24">
        <v>1400</v>
      </c>
      <c r="FI28" s="24">
        <v>1400</v>
      </c>
      <c r="FJ28" s="24">
        <f t="shared" si="64"/>
        <v>100</v>
      </c>
      <c r="FK28" s="24">
        <v>0</v>
      </c>
      <c r="FL28" s="24">
        <v>0</v>
      </c>
      <c r="FM28" s="30">
        <v>0</v>
      </c>
      <c r="FN28" s="30">
        <v>0</v>
      </c>
      <c r="FO28" s="24" t="s">
        <v>55</v>
      </c>
      <c r="FP28" s="24">
        <v>210</v>
      </c>
      <c r="FQ28" s="24">
        <v>210</v>
      </c>
      <c r="FR28" s="30">
        <v>210</v>
      </c>
      <c r="FS28" s="24">
        <v>210</v>
      </c>
      <c r="FT28" s="24">
        <f>FS28/FR28%</f>
        <v>100</v>
      </c>
      <c r="FU28" s="24">
        <v>104.9</v>
      </c>
      <c r="FV28" s="24">
        <v>104.9</v>
      </c>
      <c r="FW28" s="24">
        <v>104.9</v>
      </c>
      <c r="FX28" s="24">
        <v>104.9</v>
      </c>
      <c r="FY28" s="24">
        <f>(FX28/FW28)*100</f>
        <v>100</v>
      </c>
      <c r="FZ28" s="24">
        <v>0</v>
      </c>
      <c r="GA28" s="24">
        <v>2463.8000000000002</v>
      </c>
      <c r="GB28" s="24">
        <v>2092.6</v>
      </c>
      <c r="GC28" s="24">
        <v>2092.6</v>
      </c>
      <c r="GD28" s="24">
        <f t="shared" si="31"/>
        <v>100</v>
      </c>
      <c r="GE28" s="24">
        <v>0</v>
      </c>
      <c r="GF28" s="24">
        <v>0</v>
      </c>
      <c r="GG28" s="24">
        <v>0</v>
      </c>
      <c r="GH28" s="24">
        <v>0</v>
      </c>
      <c r="GI28" s="24" t="s">
        <v>55</v>
      </c>
      <c r="GJ28" s="24">
        <v>0</v>
      </c>
      <c r="GK28" s="24">
        <v>0</v>
      </c>
      <c r="GL28" s="24">
        <v>0</v>
      </c>
      <c r="GM28" s="24">
        <v>0</v>
      </c>
      <c r="GN28" s="24" t="s">
        <v>55</v>
      </c>
      <c r="GO28" s="24">
        <v>0</v>
      </c>
      <c r="GP28" s="24">
        <v>0</v>
      </c>
      <c r="GQ28" s="24">
        <v>0</v>
      </c>
      <c r="GR28" s="24">
        <v>0</v>
      </c>
      <c r="GS28" s="25" t="s">
        <v>55</v>
      </c>
      <c r="GT28" s="25">
        <v>0</v>
      </c>
      <c r="GU28" s="25">
        <v>0</v>
      </c>
      <c r="GV28" s="24">
        <v>0</v>
      </c>
      <c r="GW28" s="24">
        <v>0</v>
      </c>
      <c r="GX28" s="24" t="s">
        <v>55</v>
      </c>
      <c r="GY28" s="24">
        <v>13694.5</v>
      </c>
      <c r="GZ28" s="24">
        <v>42173.5</v>
      </c>
      <c r="HA28" s="24">
        <v>44596.800000000003</v>
      </c>
      <c r="HB28" s="24">
        <v>44596.800000000003</v>
      </c>
      <c r="HC28" s="24">
        <f t="shared" si="33"/>
        <v>100</v>
      </c>
      <c r="HD28" s="24">
        <v>0</v>
      </c>
      <c r="HE28" s="24">
        <v>0</v>
      </c>
      <c r="HF28" s="24">
        <v>0</v>
      </c>
      <c r="HG28" s="24">
        <v>0</v>
      </c>
      <c r="HH28" s="24" t="s">
        <v>55</v>
      </c>
      <c r="HI28" s="24">
        <v>0</v>
      </c>
      <c r="HJ28" s="24">
        <v>0</v>
      </c>
      <c r="HK28" s="24">
        <v>0</v>
      </c>
      <c r="HL28" s="24">
        <v>0</v>
      </c>
      <c r="HM28" s="24" t="s">
        <v>55</v>
      </c>
      <c r="HN28" s="24">
        <v>0</v>
      </c>
      <c r="HO28" s="24">
        <v>0</v>
      </c>
      <c r="HP28" s="24">
        <v>0</v>
      </c>
      <c r="HQ28" s="24">
        <v>0</v>
      </c>
      <c r="HR28" s="24" t="s">
        <v>55</v>
      </c>
      <c r="HS28" s="24">
        <v>0</v>
      </c>
      <c r="HT28" s="24">
        <v>0</v>
      </c>
      <c r="HU28" s="24">
        <v>0</v>
      </c>
      <c r="HV28" s="24">
        <v>0</v>
      </c>
      <c r="HW28" s="24" t="s">
        <v>55</v>
      </c>
      <c r="HX28" s="24">
        <v>0</v>
      </c>
      <c r="HY28" s="24">
        <v>0</v>
      </c>
      <c r="HZ28" s="24">
        <v>0</v>
      </c>
      <c r="IA28" s="24">
        <v>0</v>
      </c>
      <c r="IB28" s="24" t="s">
        <v>55</v>
      </c>
      <c r="IC28" s="24">
        <v>0</v>
      </c>
      <c r="ID28" s="24">
        <v>0</v>
      </c>
      <c r="IE28" s="24">
        <v>0</v>
      </c>
      <c r="IF28" s="24">
        <v>0</v>
      </c>
      <c r="IG28" s="24" t="s">
        <v>55</v>
      </c>
      <c r="IH28" s="24">
        <v>0</v>
      </c>
      <c r="II28" s="24">
        <v>0</v>
      </c>
      <c r="IJ28" s="30">
        <v>0</v>
      </c>
      <c r="IK28" s="30">
        <v>0</v>
      </c>
      <c r="IL28" s="25" t="s">
        <v>55</v>
      </c>
      <c r="IM28" s="15">
        <f t="shared" si="65"/>
        <v>364694.10000000003</v>
      </c>
      <c r="IN28" s="15">
        <f t="shared" si="66"/>
        <v>296082.89999999997</v>
      </c>
      <c r="IO28" s="15">
        <f t="shared" si="67"/>
        <v>302621.59999999998</v>
      </c>
      <c r="IP28" s="15">
        <f t="shared" si="68"/>
        <v>302600.40000000002</v>
      </c>
      <c r="IQ28" s="13">
        <f t="shared" si="69"/>
        <v>99.992994551611673</v>
      </c>
      <c r="IR28" s="17">
        <v>1963.3</v>
      </c>
      <c r="IS28" s="17">
        <v>1963.3</v>
      </c>
      <c r="IT28" s="26">
        <v>1963.3</v>
      </c>
      <c r="IU28" s="26">
        <v>1963.3</v>
      </c>
      <c r="IV28" s="17">
        <f t="shared" si="4"/>
        <v>100</v>
      </c>
      <c r="IW28" s="17">
        <v>114.2</v>
      </c>
      <c r="IX28" s="17">
        <v>114.2</v>
      </c>
      <c r="IY28" s="26">
        <v>114.2</v>
      </c>
      <c r="IZ28" s="17">
        <v>114.2</v>
      </c>
      <c r="JA28" s="17">
        <f>IZ28/IY28%</f>
        <v>99.999999999999986</v>
      </c>
      <c r="JB28" s="17">
        <v>0</v>
      </c>
      <c r="JC28" s="17">
        <v>0</v>
      </c>
      <c r="JD28" s="26">
        <v>0</v>
      </c>
      <c r="JE28" s="17">
        <v>0</v>
      </c>
      <c r="JF28" s="17" t="s">
        <v>55</v>
      </c>
      <c r="JG28" s="17">
        <v>133587</v>
      </c>
      <c r="JH28" s="17">
        <v>57802.3</v>
      </c>
      <c r="JI28" s="26">
        <v>61416.4</v>
      </c>
      <c r="JJ28" s="17">
        <v>61416.4</v>
      </c>
      <c r="JK28" s="17">
        <f t="shared" si="35"/>
        <v>100</v>
      </c>
      <c r="JL28" s="17">
        <v>198336.6</v>
      </c>
      <c r="JM28" s="17">
        <v>212104.3</v>
      </c>
      <c r="JN28" s="24">
        <v>215028.9</v>
      </c>
      <c r="JO28" s="24">
        <v>215028.8</v>
      </c>
      <c r="JP28" s="25">
        <f t="shared" si="36"/>
        <v>99.99995349462327</v>
      </c>
      <c r="JQ28" s="25">
        <v>7862.4</v>
      </c>
      <c r="JR28" s="25">
        <v>5469.5</v>
      </c>
      <c r="JS28" s="26">
        <v>5469.5</v>
      </c>
      <c r="JT28" s="24">
        <v>5469.5</v>
      </c>
      <c r="JU28" s="24">
        <f t="shared" si="37"/>
        <v>100</v>
      </c>
      <c r="JV28" s="24">
        <v>4515.7</v>
      </c>
      <c r="JW28" s="24">
        <v>1470.6</v>
      </c>
      <c r="JX28" s="26">
        <v>1470.6</v>
      </c>
      <c r="JY28" s="17">
        <v>1470.6</v>
      </c>
      <c r="JZ28" s="17">
        <f t="shared" si="7"/>
        <v>100</v>
      </c>
      <c r="KA28" s="17">
        <v>250.5</v>
      </c>
      <c r="KB28" s="17">
        <v>250.5</v>
      </c>
      <c r="KC28" s="26">
        <v>250.5</v>
      </c>
      <c r="KD28" s="17">
        <v>250.5</v>
      </c>
      <c r="KE28" s="17">
        <f>KD28/KC28%</f>
        <v>100</v>
      </c>
      <c r="KF28" s="17">
        <v>0</v>
      </c>
      <c r="KG28" s="17">
        <v>0</v>
      </c>
      <c r="KH28" s="26">
        <v>0</v>
      </c>
      <c r="KI28" s="17">
        <v>0</v>
      </c>
      <c r="KJ28" s="17" t="s">
        <v>55</v>
      </c>
      <c r="KK28" s="17">
        <v>0</v>
      </c>
      <c r="KL28" s="17">
        <v>0</v>
      </c>
      <c r="KM28" s="26">
        <v>0</v>
      </c>
      <c r="KN28" s="17">
        <v>0</v>
      </c>
      <c r="KO28" s="17" t="s">
        <v>55</v>
      </c>
      <c r="KP28" s="17">
        <v>227.5</v>
      </c>
      <c r="KQ28" s="17">
        <v>227.5</v>
      </c>
      <c r="KR28" s="26">
        <v>227.5</v>
      </c>
      <c r="KS28" s="17">
        <v>227.5</v>
      </c>
      <c r="KT28" s="17">
        <f t="shared" si="9"/>
        <v>100</v>
      </c>
      <c r="KU28" s="17">
        <v>4.4000000000000004</v>
      </c>
      <c r="KV28" s="17">
        <v>4.4000000000000004</v>
      </c>
      <c r="KW28" s="26">
        <v>4.4000000000000004</v>
      </c>
      <c r="KX28" s="17">
        <v>4.4000000000000004</v>
      </c>
      <c r="KY28" s="17">
        <f t="shared" si="10"/>
        <v>100</v>
      </c>
      <c r="KZ28" s="17">
        <v>95.5</v>
      </c>
      <c r="LA28" s="17">
        <v>53.2</v>
      </c>
      <c r="LB28" s="26">
        <v>53.2</v>
      </c>
      <c r="LC28" s="17">
        <v>53.2</v>
      </c>
      <c r="LD28" s="17">
        <f t="shared" si="70"/>
        <v>100</v>
      </c>
      <c r="LE28" s="17">
        <v>0</v>
      </c>
      <c r="LF28" s="17">
        <v>0</v>
      </c>
      <c r="LG28" s="26">
        <v>0</v>
      </c>
      <c r="LH28" s="17">
        <v>0</v>
      </c>
      <c r="LI28" s="17" t="s">
        <v>55</v>
      </c>
      <c r="LJ28" s="17">
        <v>591</v>
      </c>
      <c r="LK28" s="17">
        <v>591</v>
      </c>
      <c r="LL28" s="26">
        <v>591</v>
      </c>
      <c r="LM28" s="17">
        <v>591</v>
      </c>
      <c r="LN28" s="17">
        <f t="shared" si="11"/>
        <v>100</v>
      </c>
      <c r="LO28" s="17">
        <v>419.8</v>
      </c>
      <c r="LP28" s="17">
        <v>419.8</v>
      </c>
      <c r="LQ28" s="26">
        <v>419.8</v>
      </c>
      <c r="LR28" s="17">
        <v>419.8</v>
      </c>
      <c r="LS28" s="17">
        <f t="shared" si="12"/>
        <v>100</v>
      </c>
      <c r="LT28" s="17">
        <v>0</v>
      </c>
      <c r="LU28" s="17">
        <v>0</v>
      </c>
      <c r="LV28" s="26">
        <v>0</v>
      </c>
      <c r="LW28" s="17">
        <v>0</v>
      </c>
      <c r="LX28" s="17" t="s">
        <v>55</v>
      </c>
      <c r="LY28" s="17">
        <v>0</v>
      </c>
      <c r="LZ28" s="17">
        <v>0</v>
      </c>
      <c r="MA28" s="31">
        <v>0</v>
      </c>
      <c r="MB28" s="17">
        <v>0</v>
      </c>
      <c r="MC28" s="17" t="s">
        <v>55</v>
      </c>
      <c r="MD28" s="17">
        <v>1718.7</v>
      </c>
      <c r="ME28" s="17">
        <v>1804.4</v>
      </c>
      <c r="MF28" s="31">
        <v>1804.4</v>
      </c>
      <c r="MG28" s="17">
        <v>1804.4</v>
      </c>
      <c r="MH28" s="17">
        <f t="shared" si="13"/>
        <v>100</v>
      </c>
      <c r="MI28" s="17">
        <v>0</v>
      </c>
      <c r="MJ28" s="17">
        <v>0</v>
      </c>
      <c r="MK28" s="26">
        <v>0</v>
      </c>
      <c r="ML28" s="26">
        <v>0</v>
      </c>
      <c r="MM28" s="17" t="s">
        <v>55</v>
      </c>
      <c r="MN28" s="17">
        <v>0</v>
      </c>
      <c r="MO28" s="17">
        <v>0</v>
      </c>
      <c r="MP28" s="26">
        <v>0</v>
      </c>
      <c r="MQ28" s="17">
        <v>0</v>
      </c>
      <c r="MR28" s="17" t="s">
        <v>55</v>
      </c>
      <c r="MS28" s="17">
        <v>663.8</v>
      </c>
      <c r="MT28" s="17">
        <v>567.6</v>
      </c>
      <c r="MU28" s="26">
        <v>567.6</v>
      </c>
      <c r="MV28" s="17">
        <v>567.6</v>
      </c>
      <c r="MW28" s="17">
        <f>MV28/MU28%</f>
        <v>100</v>
      </c>
      <c r="MX28" s="17">
        <v>0</v>
      </c>
      <c r="MY28" s="17">
        <v>0</v>
      </c>
      <c r="MZ28" s="26">
        <v>0</v>
      </c>
      <c r="NA28" s="17">
        <v>0</v>
      </c>
      <c r="NB28" s="17" t="s">
        <v>55</v>
      </c>
      <c r="NC28" s="17">
        <v>281.89999999999998</v>
      </c>
      <c r="ND28" s="17">
        <v>0</v>
      </c>
      <c r="NE28" s="17">
        <v>0</v>
      </c>
      <c r="NF28" s="17">
        <v>0</v>
      </c>
      <c r="NG28" s="17" t="s">
        <v>55</v>
      </c>
      <c r="NH28" s="17">
        <v>11165.8</v>
      </c>
      <c r="NI28" s="17">
        <v>10344.299999999999</v>
      </c>
      <c r="NJ28" s="26">
        <v>10344.299999999999</v>
      </c>
      <c r="NK28" s="17">
        <v>10323.200000000001</v>
      </c>
      <c r="NL28" s="17">
        <f t="shared" si="71"/>
        <v>99.796022930502801</v>
      </c>
      <c r="NM28" s="17">
        <v>2896</v>
      </c>
      <c r="NN28" s="17">
        <v>2896</v>
      </c>
      <c r="NO28" s="26">
        <v>2896</v>
      </c>
      <c r="NP28" s="17">
        <v>2896</v>
      </c>
      <c r="NQ28" s="17">
        <f t="shared" si="38"/>
        <v>100</v>
      </c>
      <c r="NR28" s="47">
        <f t="shared" si="39"/>
        <v>6406.2</v>
      </c>
      <c r="NS28" s="47">
        <f t="shared" si="40"/>
        <v>15984.900000000001</v>
      </c>
      <c r="NT28" s="47">
        <f t="shared" si="41"/>
        <v>34850.6</v>
      </c>
      <c r="NU28" s="47">
        <f t="shared" si="42"/>
        <v>34527.599999999999</v>
      </c>
      <c r="NV28" s="52">
        <f t="shared" si="43"/>
        <v>99.073186688321002</v>
      </c>
      <c r="NW28" s="24">
        <v>0</v>
      </c>
      <c r="NX28" s="24">
        <v>7460.5</v>
      </c>
      <c r="NY28" s="24">
        <v>7460.5</v>
      </c>
      <c r="NZ28" s="24">
        <v>7255.4</v>
      </c>
      <c r="OA28" s="24">
        <f t="shared" si="72"/>
        <v>97.250854500368604</v>
      </c>
      <c r="OB28" s="24">
        <v>0</v>
      </c>
      <c r="OC28" s="24">
        <v>0</v>
      </c>
      <c r="OD28" s="24">
        <v>0</v>
      </c>
      <c r="OE28" s="24">
        <v>0</v>
      </c>
      <c r="OF28" s="24" t="s">
        <v>55</v>
      </c>
      <c r="OG28" s="24">
        <v>0</v>
      </c>
      <c r="OH28" s="24">
        <v>0</v>
      </c>
      <c r="OI28" s="24">
        <v>12874.9</v>
      </c>
      <c r="OJ28" s="24">
        <v>12874.9</v>
      </c>
      <c r="OK28" s="24">
        <f t="shared" si="73"/>
        <v>100</v>
      </c>
      <c r="OL28" s="24">
        <v>0</v>
      </c>
      <c r="OM28" s="24">
        <v>0</v>
      </c>
      <c r="ON28" s="24">
        <v>5841.8</v>
      </c>
      <c r="OO28" s="24">
        <v>5841.8</v>
      </c>
      <c r="OP28" s="24">
        <f t="shared" si="74"/>
        <v>100</v>
      </c>
      <c r="OQ28" s="24">
        <v>0</v>
      </c>
      <c r="OR28" s="24">
        <v>0</v>
      </c>
      <c r="OS28" s="24">
        <v>0</v>
      </c>
      <c r="OT28" s="24">
        <v>0</v>
      </c>
      <c r="OU28" s="24" t="s">
        <v>55</v>
      </c>
      <c r="OV28" s="24">
        <v>0</v>
      </c>
      <c r="OW28" s="24">
        <v>994.7</v>
      </c>
      <c r="OX28" s="24">
        <v>994.7</v>
      </c>
      <c r="OY28" s="24">
        <v>966.9</v>
      </c>
      <c r="OZ28" s="24">
        <f t="shared" si="44"/>
        <v>97.205187493716693</v>
      </c>
      <c r="PA28" s="24">
        <v>0</v>
      </c>
      <c r="PB28" s="24">
        <v>0</v>
      </c>
      <c r="PC28" s="24">
        <v>149</v>
      </c>
      <c r="PD28" s="24">
        <v>149</v>
      </c>
      <c r="PE28" s="24">
        <f t="shared" si="45"/>
        <v>100</v>
      </c>
      <c r="PF28" s="24">
        <v>0</v>
      </c>
      <c r="PG28" s="24">
        <v>0</v>
      </c>
      <c r="PH28" s="24">
        <v>0</v>
      </c>
      <c r="PI28" s="24">
        <v>0</v>
      </c>
      <c r="PJ28" s="24" t="s">
        <v>55</v>
      </c>
      <c r="PK28" s="24">
        <v>0</v>
      </c>
      <c r="PL28" s="24">
        <v>0</v>
      </c>
      <c r="PM28" s="30">
        <v>0</v>
      </c>
      <c r="PN28" s="17">
        <v>0</v>
      </c>
      <c r="PO28" s="17" t="s">
        <v>55</v>
      </c>
      <c r="PP28" s="17">
        <v>0</v>
      </c>
      <c r="PQ28" s="17">
        <v>0</v>
      </c>
      <c r="PR28" s="30">
        <v>0</v>
      </c>
      <c r="PS28" s="30">
        <v>0</v>
      </c>
      <c r="PT28" s="30" t="s">
        <v>55</v>
      </c>
      <c r="PU28" s="30">
        <v>6406.2</v>
      </c>
      <c r="PV28" s="30">
        <v>6406.2</v>
      </c>
      <c r="PW28" s="17">
        <v>6406.2</v>
      </c>
      <c r="PX28" s="17">
        <v>6406.2</v>
      </c>
      <c r="PY28" s="18">
        <f t="shared" si="46"/>
        <v>100</v>
      </c>
      <c r="PZ28" s="18">
        <v>0</v>
      </c>
      <c r="QA28" s="18">
        <v>0</v>
      </c>
      <c r="QB28" s="17">
        <v>0</v>
      </c>
      <c r="QC28" s="17">
        <v>0</v>
      </c>
      <c r="QD28" s="17" t="s">
        <v>55</v>
      </c>
      <c r="QE28" s="17">
        <v>0</v>
      </c>
      <c r="QF28" s="17">
        <v>0</v>
      </c>
      <c r="QG28" s="17">
        <v>0</v>
      </c>
      <c r="QH28" s="17">
        <v>0</v>
      </c>
      <c r="QI28" s="18" t="s">
        <v>55</v>
      </c>
      <c r="QJ28" s="18">
        <v>0</v>
      </c>
      <c r="QK28" s="18">
        <v>0</v>
      </c>
      <c r="QL28" s="17">
        <v>0</v>
      </c>
      <c r="QM28" s="17">
        <v>0</v>
      </c>
      <c r="QN28" s="18" t="s">
        <v>55</v>
      </c>
      <c r="QO28" s="18">
        <v>0</v>
      </c>
      <c r="QP28" s="18">
        <v>0</v>
      </c>
      <c r="QQ28" s="17">
        <v>0</v>
      </c>
      <c r="QR28" s="17">
        <v>0</v>
      </c>
      <c r="QS28" s="18" t="s">
        <v>55</v>
      </c>
      <c r="QT28" s="18">
        <v>0</v>
      </c>
      <c r="QU28" s="18">
        <v>0</v>
      </c>
      <c r="QV28" s="17">
        <v>0</v>
      </c>
      <c r="QW28" s="17">
        <v>0</v>
      </c>
      <c r="QX28" s="17" t="s">
        <v>55</v>
      </c>
      <c r="QY28" s="18">
        <v>0</v>
      </c>
      <c r="QZ28" s="17">
        <v>0</v>
      </c>
      <c r="RA28" s="17">
        <v>0</v>
      </c>
      <c r="RB28" s="17">
        <v>0</v>
      </c>
      <c r="RC28" s="18" t="s">
        <v>55</v>
      </c>
      <c r="RD28" s="18">
        <v>0</v>
      </c>
      <c r="RE28" s="18">
        <v>0</v>
      </c>
      <c r="RF28" s="17">
        <v>0</v>
      </c>
      <c r="RG28" s="17">
        <v>0</v>
      </c>
      <c r="RH28" s="18" t="s">
        <v>55</v>
      </c>
      <c r="RI28" s="18">
        <v>0</v>
      </c>
      <c r="RJ28" s="18">
        <v>0</v>
      </c>
      <c r="RK28" s="17">
        <v>0</v>
      </c>
      <c r="RL28" s="17">
        <v>0</v>
      </c>
      <c r="RM28" s="18" t="s">
        <v>55</v>
      </c>
      <c r="RN28" s="18">
        <v>0</v>
      </c>
      <c r="RO28" s="18">
        <v>0</v>
      </c>
      <c r="RP28" s="17">
        <v>0</v>
      </c>
      <c r="RQ28" s="17">
        <v>0</v>
      </c>
      <c r="RR28" s="17" t="s">
        <v>55</v>
      </c>
      <c r="RS28" s="17">
        <v>0</v>
      </c>
      <c r="RT28" s="17">
        <v>0</v>
      </c>
      <c r="RU28" s="17">
        <v>0</v>
      </c>
      <c r="RV28" s="17">
        <v>0</v>
      </c>
      <c r="RW28" s="18" t="s">
        <v>55</v>
      </c>
      <c r="RX28" s="18">
        <v>0</v>
      </c>
      <c r="RY28" s="18">
        <v>0</v>
      </c>
      <c r="RZ28" s="17">
        <v>0</v>
      </c>
      <c r="SA28" s="17">
        <v>0</v>
      </c>
      <c r="SB28" s="18" t="s">
        <v>55</v>
      </c>
      <c r="SC28" s="18">
        <v>0</v>
      </c>
      <c r="SD28" s="18">
        <v>0</v>
      </c>
      <c r="SE28" s="18">
        <v>0</v>
      </c>
      <c r="SF28" s="18">
        <v>0</v>
      </c>
      <c r="SG28" s="18" t="s">
        <v>55</v>
      </c>
      <c r="SH28" s="18">
        <v>0</v>
      </c>
      <c r="SI28" s="18">
        <v>1123.5</v>
      </c>
      <c r="SJ28" s="18">
        <v>1123.5</v>
      </c>
      <c r="SK28" s="18">
        <v>1033.4000000000001</v>
      </c>
      <c r="SL28" s="18">
        <f>(SK28/SJ28)*100</f>
        <v>91.980418335558539</v>
      </c>
      <c r="SM28" s="18">
        <v>0</v>
      </c>
      <c r="SN28" s="18">
        <v>0</v>
      </c>
      <c r="SO28" s="18">
        <v>0</v>
      </c>
      <c r="SP28" s="18">
        <v>0</v>
      </c>
      <c r="SQ28" s="18" t="s">
        <v>55</v>
      </c>
      <c r="SR28" s="18">
        <v>0</v>
      </c>
      <c r="SS28" s="18">
        <v>0</v>
      </c>
      <c r="ST28" s="18">
        <v>0</v>
      </c>
      <c r="SU28" s="18">
        <v>0</v>
      </c>
      <c r="SV28" s="18" t="s">
        <v>55</v>
      </c>
      <c r="SW28" s="18">
        <v>0</v>
      </c>
      <c r="SX28" s="18">
        <v>0</v>
      </c>
      <c r="SY28" s="18">
        <v>0</v>
      </c>
      <c r="SZ28" s="18">
        <v>0</v>
      </c>
      <c r="TA28" s="18" t="s">
        <v>55</v>
      </c>
      <c r="TB28" s="18">
        <v>0</v>
      </c>
      <c r="TC28" s="18">
        <v>0</v>
      </c>
      <c r="TD28" s="17">
        <v>0</v>
      </c>
      <c r="TE28" s="17">
        <v>0</v>
      </c>
      <c r="TF28" s="18" t="s">
        <v>55</v>
      </c>
      <c r="TG28" s="18">
        <v>0</v>
      </c>
      <c r="TH28" s="18">
        <v>0</v>
      </c>
      <c r="TI28" s="17">
        <v>0</v>
      </c>
      <c r="TJ28" s="17">
        <v>0</v>
      </c>
      <c r="TK28" s="18" t="s">
        <v>55</v>
      </c>
      <c r="TL28" s="18">
        <v>0</v>
      </c>
      <c r="TM28" s="18">
        <v>0</v>
      </c>
      <c r="TN28" s="17">
        <v>0</v>
      </c>
      <c r="TO28" s="17">
        <v>0</v>
      </c>
      <c r="TP28" s="18" t="s">
        <v>55</v>
      </c>
      <c r="TQ28" s="18">
        <v>0</v>
      </c>
      <c r="TR28" s="18">
        <v>0</v>
      </c>
      <c r="TS28" s="18">
        <v>0</v>
      </c>
      <c r="TT28" s="18">
        <v>0</v>
      </c>
      <c r="TU28" s="18" t="s">
        <v>55</v>
      </c>
      <c r="TV28" s="44">
        <f t="shared" si="48"/>
        <v>509293.30000000005</v>
      </c>
      <c r="TW28" s="44">
        <f t="shared" si="49"/>
        <v>542147</v>
      </c>
      <c r="TX28" s="44">
        <f t="shared" si="50"/>
        <v>570263.4</v>
      </c>
      <c r="TY28" s="44">
        <f t="shared" si="51"/>
        <v>559887.1</v>
      </c>
      <c r="TZ28" s="45">
        <f t="shared" si="22"/>
        <v>98.180437320718809</v>
      </c>
      <c r="UA28" s="7"/>
      <c r="UB28" s="7"/>
      <c r="UD28" s="9"/>
    </row>
    <row r="29" spans="1:550" x14ac:dyDescent="0.2">
      <c r="A29" s="20" t="s">
        <v>32</v>
      </c>
      <c r="B29" s="47">
        <f t="shared" si="23"/>
        <v>165871</v>
      </c>
      <c r="C29" s="47">
        <f t="shared" si="23"/>
        <v>167281</v>
      </c>
      <c r="D29" s="44">
        <f t="shared" si="52"/>
        <v>170618</v>
      </c>
      <c r="E29" s="44">
        <f t="shared" si="53"/>
        <v>170618</v>
      </c>
      <c r="F29" s="45">
        <f t="shared" si="54"/>
        <v>100</v>
      </c>
      <c r="G29" s="17">
        <v>165871</v>
      </c>
      <c r="H29" s="17">
        <v>165871</v>
      </c>
      <c r="I29" s="30">
        <v>165871</v>
      </c>
      <c r="J29" s="17">
        <v>165871</v>
      </c>
      <c r="K29" s="17">
        <f t="shared" si="55"/>
        <v>100</v>
      </c>
      <c r="L29" s="17">
        <v>0</v>
      </c>
      <c r="M29" s="17">
        <v>1410</v>
      </c>
      <c r="N29" s="30">
        <v>3877</v>
      </c>
      <c r="O29" s="17">
        <v>3877</v>
      </c>
      <c r="P29" s="17">
        <f t="shared" si="56"/>
        <v>100</v>
      </c>
      <c r="Q29" s="17">
        <v>0</v>
      </c>
      <c r="R29" s="17">
        <v>0</v>
      </c>
      <c r="S29" s="17">
        <v>0</v>
      </c>
      <c r="T29" s="17">
        <v>0</v>
      </c>
      <c r="U29" s="17" t="s">
        <v>55</v>
      </c>
      <c r="V29" s="17">
        <v>0</v>
      </c>
      <c r="W29" s="33">
        <v>0</v>
      </c>
      <c r="X29" s="33">
        <v>0</v>
      </c>
      <c r="Y29" s="33">
        <v>0</v>
      </c>
      <c r="Z29" s="18" t="s">
        <v>55</v>
      </c>
      <c r="AA29" s="18">
        <v>0</v>
      </c>
      <c r="AB29" s="18">
        <v>0</v>
      </c>
      <c r="AC29" s="33">
        <v>870</v>
      </c>
      <c r="AD29" s="33">
        <v>870</v>
      </c>
      <c r="AE29" s="18">
        <f t="shared" si="25"/>
        <v>100</v>
      </c>
      <c r="AF29" s="44">
        <f t="shared" si="57"/>
        <v>58900.200000000004</v>
      </c>
      <c r="AG29" s="44">
        <f t="shared" si="58"/>
        <v>158596.29999999999</v>
      </c>
      <c r="AH29" s="44">
        <f t="shared" si="59"/>
        <v>161154.99774999998</v>
      </c>
      <c r="AI29" s="44">
        <f t="shared" si="60"/>
        <v>153027.20000000001</v>
      </c>
      <c r="AJ29" s="45">
        <f t="shared" si="27"/>
        <v>94.956533856549314</v>
      </c>
      <c r="AK29" s="17">
        <v>0</v>
      </c>
      <c r="AL29" s="17">
        <v>13372.9</v>
      </c>
      <c r="AM29" s="17">
        <v>13372.9</v>
      </c>
      <c r="AN29" s="17">
        <v>12826.4</v>
      </c>
      <c r="AO29" s="17">
        <f t="shared" si="61"/>
        <v>95.913377053593464</v>
      </c>
      <c r="AP29" s="17">
        <v>0</v>
      </c>
      <c r="AQ29" s="17">
        <v>0</v>
      </c>
      <c r="AR29" s="30">
        <v>0</v>
      </c>
      <c r="AS29" s="17">
        <v>0</v>
      </c>
      <c r="AT29" s="17" t="s">
        <v>55</v>
      </c>
      <c r="AU29" s="17">
        <v>0</v>
      </c>
      <c r="AV29" s="17">
        <v>0</v>
      </c>
      <c r="AW29" s="17">
        <v>0</v>
      </c>
      <c r="AX29" s="17">
        <v>0</v>
      </c>
      <c r="AY29" s="17" t="s">
        <v>55</v>
      </c>
      <c r="AZ29" s="17">
        <v>2800</v>
      </c>
      <c r="BA29" s="17">
        <v>2800</v>
      </c>
      <c r="BB29" s="30">
        <v>2800</v>
      </c>
      <c r="BC29" s="17">
        <v>2800</v>
      </c>
      <c r="BD29" s="17">
        <f t="shared" si="1"/>
        <v>100</v>
      </c>
      <c r="BE29" s="17">
        <v>0</v>
      </c>
      <c r="BF29" s="17">
        <v>0</v>
      </c>
      <c r="BG29" s="30">
        <v>0</v>
      </c>
      <c r="BH29" s="17">
        <v>0</v>
      </c>
      <c r="BI29" s="17" t="s">
        <v>55</v>
      </c>
      <c r="BJ29" s="17">
        <v>0</v>
      </c>
      <c r="BK29" s="17">
        <v>0</v>
      </c>
      <c r="BL29" s="30">
        <v>0</v>
      </c>
      <c r="BM29" s="30">
        <v>0</v>
      </c>
      <c r="BN29" s="17" t="s">
        <v>55</v>
      </c>
      <c r="BO29" s="17">
        <v>0</v>
      </c>
      <c r="BP29" s="17">
        <v>0</v>
      </c>
      <c r="BQ29" s="30">
        <v>0</v>
      </c>
      <c r="BR29" s="30">
        <v>0</v>
      </c>
      <c r="BS29" s="17" t="s">
        <v>55</v>
      </c>
      <c r="BT29" s="17">
        <v>3218.5</v>
      </c>
      <c r="BU29" s="17">
        <v>13655.9</v>
      </c>
      <c r="BV29" s="30">
        <v>12226.5</v>
      </c>
      <c r="BW29" s="30">
        <v>12184.9</v>
      </c>
      <c r="BX29" s="17">
        <f t="shared" si="62"/>
        <v>99.659755449229124</v>
      </c>
      <c r="BY29" s="17">
        <v>0</v>
      </c>
      <c r="BZ29" s="17">
        <v>0</v>
      </c>
      <c r="CA29" s="17">
        <v>0</v>
      </c>
      <c r="CB29" s="17">
        <v>0</v>
      </c>
      <c r="CC29" s="17" t="s">
        <v>55</v>
      </c>
      <c r="CD29" s="17">
        <v>0</v>
      </c>
      <c r="CE29" s="17">
        <v>0</v>
      </c>
      <c r="CF29" s="17">
        <v>0</v>
      </c>
      <c r="CG29" s="17">
        <v>0</v>
      </c>
      <c r="CH29" s="17" t="s">
        <v>55</v>
      </c>
      <c r="CI29" s="17">
        <v>1782.9</v>
      </c>
      <c r="CJ29" s="17">
        <v>1782.9</v>
      </c>
      <c r="CK29" s="17">
        <v>1782.9</v>
      </c>
      <c r="CL29" s="17">
        <v>1782.9</v>
      </c>
      <c r="CM29" s="17">
        <f t="shared" si="75"/>
        <v>100</v>
      </c>
      <c r="CN29" s="17">
        <v>0</v>
      </c>
      <c r="CO29" s="17">
        <v>7098.3</v>
      </c>
      <c r="CP29" s="30">
        <v>7098.3</v>
      </c>
      <c r="CQ29" s="17">
        <v>4352</v>
      </c>
      <c r="CR29" s="17">
        <f t="shared" si="28"/>
        <v>61.310454615893946</v>
      </c>
      <c r="CS29" s="17">
        <v>0</v>
      </c>
      <c r="CT29" s="17">
        <v>0</v>
      </c>
      <c r="CU29" s="17">
        <v>0</v>
      </c>
      <c r="CV29" s="17">
        <v>0</v>
      </c>
      <c r="CW29" s="17" t="s">
        <v>55</v>
      </c>
      <c r="CX29" s="17">
        <v>0</v>
      </c>
      <c r="CY29" s="17">
        <v>0</v>
      </c>
      <c r="CZ29" s="30">
        <v>0</v>
      </c>
      <c r="DA29" s="30">
        <v>0</v>
      </c>
      <c r="DB29" s="17" t="s">
        <v>55</v>
      </c>
      <c r="DC29" s="17">
        <v>111.8</v>
      </c>
      <c r="DD29" s="17">
        <v>111.8</v>
      </c>
      <c r="DE29" s="30">
        <v>111.8</v>
      </c>
      <c r="DF29" s="17">
        <v>111.8</v>
      </c>
      <c r="DG29" s="17">
        <f t="shared" si="29"/>
        <v>100</v>
      </c>
      <c r="DH29" s="17">
        <v>0</v>
      </c>
      <c r="DI29" s="17">
        <v>0</v>
      </c>
      <c r="DJ29" s="30">
        <v>0</v>
      </c>
      <c r="DK29" s="17">
        <v>0</v>
      </c>
      <c r="DL29" s="17" t="s">
        <v>55</v>
      </c>
      <c r="DM29" s="17">
        <v>0</v>
      </c>
      <c r="DN29" s="17">
        <v>0</v>
      </c>
      <c r="DO29" s="30">
        <v>0</v>
      </c>
      <c r="DP29" s="30">
        <v>0</v>
      </c>
      <c r="DQ29" s="17" t="s">
        <v>55</v>
      </c>
      <c r="DR29" s="17">
        <v>0</v>
      </c>
      <c r="DS29" s="17">
        <v>0</v>
      </c>
      <c r="DT29" s="30">
        <v>0</v>
      </c>
      <c r="DU29" s="17">
        <v>0</v>
      </c>
      <c r="DV29" s="17" t="s">
        <v>55</v>
      </c>
      <c r="DW29" s="17">
        <v>0</v>
      </c>
      <c r="DX29" s="17">
        <v>0</v>
      </c>
      <c r="DY29" s="30">
        <v>0</v>
      </c>
      <c r="DZ29" s="30">
        <v>0</v>
      </c>
      <c r="EA29" s="17" t="s">
        <v>55</v>
      </c>
      <c r="EB29" s="17">
        <v>0</v>
      </c>
      <c r="EC29" s="17">
        <v>0</v>
      </c>
      <c r="ED29" s="30">
        <v>0</v>
      </c>
      <c r="EE29" s="30">
        <v>0</v>
      </c>
      <c r="EF29" s="17" t="s">
        <v>55</v>
      </c>
      <c r="EG29" s="17">
        <v>1397.7</v>
      </c>
      <c r="EH29" s="17">
        <v>1397.7</v>
      </c>
      <c r="EI29" s="30">
        <v>1397.7</v>
      </c>
      <c r="EJ29" s="17">
        <v>1150.9000000000001</v>
      </c>
      <c r="EK29" s="17">
        <f t="shared" si="79"/>
        <v>82.342419689489873</v>
      </c>
      <c r="EL29" s="17">
        <v>0</v>
      </c>
      <c r="EM29" s="17">
        <v>875.2</v>
      </c>
      <c r="EN29" s="17">
        <v>875.3</v>
      </c>
      <c r="EO29" s="17">
        <v>875.3</v>
      </c>
      <c r="EP29" s="17">
        <f t="shared" si="76"/>
        <v>100</v>
      </c>
      <c r="EQ29" s="17">
        <v>0</v>
      </c>
      <c r="ER29" s="17">
        <v>0</v>
      </c>
      <c r="ES29" s="17">
        <v>0</v>
      </c>
      <c r="ET29" s="17">
        <v>0</v>
      </c>
      <c r="EU29" s="17" t="s">
        <v>55</v>
      </c>
      <c r="EV29" s="17">
        <v>0</v>
      </c>
      <c r="EW29" s="17">
        <v>896.8</v>
      </c>
      <c r="EX29" s="30">
        <v>896.8</v>
      </c>
      <c r="EY29" s="30">
        <v>896.8</v>
      </c>
      <c r="EZ29" s="24">
        <f t="shared" si="63"/>
        <v>100</v>
      </c>
      <c r="FA29" s="24">
        <v>0</v>
      </c>
      <c r="FB29" s="24">
        <v>0</v>
      </c>
      <c r="FC29" s="30">
        <v>0</v>
      </c>
      <c r="FD29" s="30">
        <v>0</v>
      </c>
      <c r="FE29" s="24" t="s">
        <v>55</v>
      </c>
      <c r="FF29" s="24">
        <v>0</v>
      </c>
      <c r="FG29" s="24">
        <v>2000</v>
      </c>
      <c r="FH29" s="24">
        <v>2000</v>
      </c>
      <c r="FI29" s="24">
        <v>1995</v>
      </c>
      <c r="FJ29" s="24">
        <f t="shared" si="64"/>
        <v>99.75</v>
      </c>
      <c r="FK29" s="24">
        <v>7250.4</v>
      </c>
      <c r="FL29" s="24">
        <v>7250.4</v>
      </c>
      <c r="FM29" s="30">
        <v>5962</v>
      </c>
      <c r="FN29" s="30">
        <v>5962</v>
      </c>
      <c r="FO29" s="24">
        <f t="shared" si="30"/>
        <v>100</v>
      </c>
      <c r="FP29" s="24">
        <v>0</v>
      </c>
      <c r="FQ29" s="24">
        <v>0</v>
      </c>
      <c r="FR29" s="30">
        <v>0</v>
      </c>
      <c r="FS29" s="24">
        <v>0</v>
      </c>
      <c r="FT29" s="24" t="s">
        <v>55</v>
      </c>
      <c r="FU29" s="24">
        <v>145.5</v>
      </c>
      <c r="FV29" s="24">
        <v>0</v>
      </c>
      <c r="FW29" s="24">
        <v>0</v>
      </c>
      <c r="FX29" s="24">
        <v>0</v>
      </c>
      <c r="FY29" s="24" t="s">
        <v>55</v>
      </c>
      <c r="FZ29" s="24">
        <v>0</v>
      </c>
      <c r="GA29" s="24">
        <v>7876.3</v>
      </c>
      <c r="GB29" s="24">
        <v>7876.3</v>
      </c>
      <c r="GC29" s="24">
        <v>7876.3</v>
      </c>
      <c r="GD29" s="24">
        <f t="shared" si="31"/>
        <v>100</v>
      </c>
      <c r="GE29" s="24">
        <v>2035.8</v>
      </c>
      <c r="GF29" s="24">
        <v>2035.8</v>
      </c>
      <c r="GG29" s="24">
        <v>2035.7</v>
      </c>
      <c r="GH29" s="24">
        <v>2011.3</v>
      </c>
      <c r="GI29" s="24">
        <f t="shared" si="32"/>
        <v>98.801395097509442</v>
      </c>
      <c r="GJ29" s="24">
        <v>0</v>
      </c>
      <c r="GK29" s="24">
        <v>20485.7</v>
      </c>
      <c r="GL29" s="24">
        <v>20485.7</v>
      </c>
      <c r="GM29" s="24">
        <v>20485.7</v>
      </c>
      <c r="GN29" s="24">
        <f>GM29/GL29%</f>
        <v>100</v>
      </c>
      <c r="GO29" s="24">
        <v>30690</v>
      </c>
      <c r="GP29" s="24">
        <v>30799.8</v>
      </c>
      <c r="GQ29" s="24">
        <v>30799.797750000002</v>
      </c>
      <c r="GR29" s="24">
        <v>30676.799999999999</v>
      </c>
      <c r="GS29" s="25">
        <f>(GR29/GQ29)*100</f>
        <v>99.600654033515525</v>
      </c>
      <c r="GT29" s="25">
        <v>0</v>
      </c>
      <c r="GU29" s="25">
        <v>0</v>
      </c>
      <c r="GV29" s="24">
        <v>0</v>
      </c>
      <c r="GW29" s="24">
        <v>0</v>
      </c>
      <c r="GX29" s="24" t="s">
        <v>55</v>
      </c>
      <c r="GY29" s="24">
        <v>5382.3</v>
      </c>
      <c r="GZ29" s="24">
        <v>33437.199999999997</v>
      </c>
      <c r="HA29" s="24">
        <v>38713.699999999997</v>
      </c>
      <c r="HB29" s="24">
        <v>38713.699999999997</v>
      </c>
      <c r="HC29" s="24">
        <f t="shared" si="33"/>
        <v>100</v>
      </c>
      <c r="HD29" s="24">
        <v>0</v>
      </c>
      <c r="HE29" s="24">
        <v>0</v>
      </c>
      <c r="HF29" s="24">
        <v>0</v>
      </c>
      <c r="HG29" s="24">
        <v>0</v>
      </c>
      <c r="HH29" s="24" t="s">
        <v>55</v>
      </c>
      <c r="HI29" s="24">
        <v>100</v>
      </c>
      <c r="HJ29" s="24">
        <v>100</v>
      </c>
      <c r="HK29" s="24">
        <v>100</v>
      </c>
      <c r="HL29" s="24">
        <v>100</v>
      </c>
      <c r="HM29" s="24">
        <f>(HL29/HK29)*100</f>
        <v>100</v>
      </c>
      <c r="HN29" s="24">
        <v>0</v>
      </c>
      <c r="HO29" s="24">
        <v>0</v>
      </c>
      <c r="HP29" s="24">
        <v>0</v>
      </c>
      <c r="HQ29" s="24">
        <v>0</v>
      </c>
      <c r="HR29" s="24" t="s">
        <v>55</v>
      </c>
      <c r="HS29" s="24">
        <v>3985.3</v>
      </c>
      <c r="HT29" s="24">
        <v>3985.3</v>
      </c>
      <c r="HU29" s="24">
        <v>3985.3</v>
      </c>
      <c r="HV29" s="24">
        <v>3080.8</v>
      </c>
      <c r="HW29" s="24">
        <f>HV29/HU29%</f>
        <v>77.30409254008481</v>
      </c>
      <c r="HX29" s="24">
        <v>0</v>
      </c>
      <c r="HY29" s="24">
        <v>0</v>
      </c>
      <c r="HZ29" s="24">
        <v>0</v>
      </c>
      <c r="IA29" s="24">
        <v>0</v>
      </c>
      <c r="IB29" s="24" t="s">
        <v>55</v>
      </c>
      <c r="IC29" s="24">
        <v>0</v>
      </c>
      <c r="ID29" s="24">
        <v>8634.2999999999993</v>
      </c>
      <c r="IE29" s="24">
        <v>8634.2999999999993</v>
      </c>
      <c r="IF29" s="24">
        <v>5144.6000000000004</v>
      </c>
      <c r="IG29" s="24">
        <f t="shared" si="78"/>
        <v>59.58328990190288</v>
      </c>
      <c r="IH29" s="24">
        <v>0</v>
      </c>
      <c r="II29" s="24">
        <v>0</v>
      </c>
      <c r="IJ29" s="30">
        <v>0</v>
      </c>
      <c r="IK29" s="30">
        <v>0</v>
      </c>
      <c r="IL29" s="25" t="s">
        <v>55</v>
      </c>
      <c r="IM29" s="15">
        <f t="shared" si="65"/>
        <v>340076.39999999985</v>
      </c>
      <c r="IN29" s="15">
        <f t="shared" si="66"/>
        <v>355590.6</v>
      </c>
      <c r="IO29" s="15">
        <f t="shared" si="67"/>
        <v>362152.6</v>
      </c>
      <c r="IP29" s="15">
        <f t="shared" si="68"/>
        <v>360422.6</v>
      </c>
      <c r="IQ29" s="13">
        <f t="shared" si="69"/>
        <v>99.522300820151514</v>
      </c>
      <c r="IR29" s="17">
        <v>2567.4</v>
      </c>
      <c r="IS29" s="17">
        <v>2567.4</v>
      </c>
      <c r="IT29" s="26">
        <v>2567.4</v>
      </c>
      <c r="IU29" s="26">
        <v>2567.4</v>
      </c>
      <c r="IV29" s="17">
        <f t="shared" si="4"/>
        <v>100</v>
      </c>
      <c r="IW29" s="17">
        <v>114.2</v>
      </c>
      <c r="IX29" s="17">
        <v>0</v>
      </c>
      <c r="IY29" s="26">
        <v>0</v>
      </c>
      <c r="IZ29" s="17">
        <v>0</v>
      </c>
      <c r="JA29" s="17" t="s">
        <v>55</v>
      </c>
      <c r="JB29" s="17">
        <v>0.1</v>
      </c>
      <c r="JC29" s="17">
        <v>0.1</v>
      </c>
      <c r="JD29" s="26">
        <v>0.1</v>
      </c>
      <c r="JE29" s="17">
        <v>0.1</v>
      </c>
      <c r="JF29" s="17">
        <f t="shared" si="6"/>
        <v>100</v>
      </c>
      <c r="JG29" s="17">
        <v>95004.5</v>
      </c>
      <c r="JH29" s="17">
        <v>96243</v>
      </c>
      <c r="JI29" s="26">
        <v>102805.1</v>
      </c>
      <c r="JJ29" s="17">
        <v>102805.1</v>
      </c>
      <c r="JK29" s="17">
        <f t="shared" si="35"/>
        <v>99.999999999999986</v>
      </c>
      <c r="JL29" s="17">
        <v>208867.9</v>
      </c>
      <c r="JM29" s="17">
        <v>231444.4</v>
      </c>
      <c r="JN29" s="24">
        <v>231444.4</v>
      </c>
      <c r="JO29" s="24">
        <v>231444.4</v>
      </c>
      <c r="JP29" s="25">
        <f t="shared" si="36"/>
        <v>100</v>
      </c>
      <c r="JQ29" s="25">
        <v>8684.6</v>
      </c>
      <c r="JR29" s="25">
        <v>6120.9</v>
      </c>
      <c r="JS29" s="26">
        <v>6120.9</v>
      </c>
      <c r="JT29" s="24">
        <v>4784</v>
      </c>
      <c r="JU29" s="24">
        <f t="shared" si="37"/>
        <v>78.158440752176972</v>
      </c>
      <c r="JV29" s="24">
        <v>3483.6</v>
      </c>
      <c r="JW29" s="24">
        <v>328.6</v>
      </c>
      <c r="JX29" s="26">
        <v>328.5</v>
      </c>
      <c r="JY29" s="17">
        <v>254.5</v>
      </c>
      <c r="JZ29" s="17">
        <f t="shared" si="7"/>
        <v>77.473363774733627</v>
      </c>
      <c r="KA29" s="17">
        <v>171.3</v>
      </c>
      <c r="KB29" s="17">
        <v>0</v>
      </c>
      <c r="KC29" s="26">
        <v>0</v>
      </c>
      <c r="KD29" s="17">
        <v>0</v>
      </c>
      <c r="KE29" s="17" t="s">
        <v>55</v>
      </c>
      <c r="KF29" s="17">
        <v>217.5</v>
      </c>
      <c r="KG29" s="17">
        <v>217.5</v>
      </c>
      <c r="KH29" s="26">
        <v>217.5</v>
      </c>
      <c r="KI29" s="17">
        <v>51.6</v>
      </c>
      <c r="KJ29" s="17">
        <f>KI29/KH29%</f>
        <v>23.724137931034484</v>
      </c>
      <c r="KK29" s="17">
        <v>694.6</v>
      </c>
      <c r="KL29" s="17">
        <v>599.6</v>
      </c>
      <c r="KM29" s="26">
        <v>599.6</v>
      </c>
      <c r="KN29" s="17">
        <v>599.6</v>
      </c>
      <c r="KO29" s="17">
        <f t="shared" si="8"/>
        <v>100</v>
      </c>
      <c r="KP29" s="17">
        <v>245</v>
      </c>
      <c r="KQ29" s="17">
        <v>245</v>
      </c>
      <c r="KR29" s="26">
        <v>245</v>
      </c>
      <c r="KS29" s="17">
        <v>245</v>
      </c>
      <c r="KT29" s="17">
        <f t="shared" si="9"/>
        <v>99.999999999999986</v>
      </c>
      <c r="KU29" s="17">
        <v>0.8</v>
      </c>
      <c r="KV29" s="17">
        <v>0.8</v>
      </c>
      <c r="KW29" s="26">
        <v>0.8</v>
      </c>
      <c r="KX29" s="17">
        <v>0</v>
      </c>
      <c r="KY29" s="17">
        <f t="shared" si="10"/>
        <v>0</v>
      </c>
      <c r="KZ29" s="17">
        <v>95.5</v>
      </c>
      <c r="LA29" s="17">
        <v>69.3</v>
      </c>
      <c r="LB29" s="26">
        <v>69.3</v>
      </c>
      <c r="LC29" s="17">
        <v>69.3</v>
      </c>
      <c r="LD29" s="17">
        <f t="shared" si="70"/>
        <v>100</v>
      </c>
      <c r="LE29" s="17">
        <v>0</v>
      </c>
      <c r="LF29" s="17">
        <v>0</v>
      </c>
      <c r="LG29" s="26">
        <v>0</v>
      </c>
      <c r="LH29" s="17">
        <v>0</v>
      </c>
      <c r="LI29" s="17" t="s">
        <v>55</v>
      </c>
      <c r="LJ29" s="17">
        <v>622.29999999999995</v>
      </c>
      <c r="LK29" s="17">
        <v>622.29999999999995</v>
      </c>
      <c r="LL29" s="26">
        <v>622.29999999999995</v>
      </c>
      <c r="LM29" s="17">
        <v>470.4</v>
      </c>
      <c r="LN29" s="17">
        <f t="shared" si="11"/>
        <v>75.590551181102356</v>
      </c>
      <c r="LO29" s="17">
        <v>419.8</v>
      </c>
      <c r="LP29" s="17">
        <v>419.8</v>
      </c>
      <c r="LQ29" s="26">
        <v>419.8</v>
      </c>
      <c r="LR29" s="17">
        <v>419.8</v>
      </c>
      <c r="LS29" s="17">
        <f t="shared" si="12"/>
        <v>100</v>
      </c>
      <c r="LT29" s="17">
        <v>0</v>
      </c>
      <c r="LU29" s="17">
        <v>0</v>
      </c>
      <c r="LV29" s="26">
        <v>0</v>
      </c>
      <c r="LW29" s="17">
        <v>0</v>
      </c>
      <c r="LX29" s="17" t="s">
        <v>55</v>
      </c>
      <c r="LY29" s="17">
        <v>0</v>
      </c>
      <c r="LZ29" s="17">
        <v>0</v>
      </c>
      <c r="MA29" s="31">
        <v>0</v>
      </c>
      <c r="MB29" s="17">
        <v>0</v>
      </c>
      <c r="MC29" s="17" t="s">
        <v>55</v>
      </c>
      <c r="MD29" s="17">
        <v>1932.4</v>
      </c>
      <c r="ME29" s="17">
        <v>2029.3</v>
      </c>
      <c r="MF29" s="31">
        <v>2029.3</v>
      </c>
      <c r="MG29" s="17">
        <v>2029.3</v>
      </c>
      <c r="MH29" s="17">
        <f t="shared" si="13"/>
        <v>100</v>
      </c>
      <c r="MI29" s="17">
        <v>0</v>
      </c>
      <c r="MJ29" s="17">
        <v>0</v>
      </c>
      <c r="MK29" s="26">
        <v>0</v>
      </c>
      <c r="ML29" s="26">
        <v>0</v>
      </c>
      <c r="MM29" s="17" t="s">
        <v>55</v>
      </c>
      <c r="MN29" s="17">
        <v>173.3</v>
      </c>
      <c r="MO29" s="17">
        <v>211.9</v>
      </c>
      <c r="MP29" s="26">
        <v>211.9</v>
      </c>
      <c r="MQ29" s="17">
        <v>211.5</v>
      </c>
      <c r="MR29" s="17">
        <f t="shared" si="82"/>
        <v>99.811231713072189</v>
      </c>
      <c r="MS29" s="17">
        <v>1622</v>
      </c>
      <c r="MT29" s="17">
        <v>345.2</v>
      </c>
      <c r="MU29" s="26">
        <v>345.2</v>
      </c>
      <c r="MV29" s="17">
        <v>345.2</v>
      </c>
      <c r="MW29" s="17">
        <f>MV29/MU29%</f>
        <v>100</v>
      </c>
      <c r="MX29" s="17">
        <v>0</v>
      </c>
      <c r="MY29" s="17">
        <v>0</v>
      </c>
      <c r="MZ29" s="26">
        <v>0</v>
      </c>
      <c r="NA29" s="17">
        <v>0</v>
      </c>
      <c r="NB29" s="17" t="s">
        <v>55</v>
      </c>
      <c r="NC29" s="17">
        <v>364.1</v>
      </c>
      <c r="ND29" s="17">
        <v>0</v>
      </c>
      <c r="NE29" s="17">
        <v>0</v>
      </c>
      <c r="NF29" s="17">
        <v>0</v>
      </c>
      <c r="NG29" s="17" t="s">
        <v>55</v>
      </c>
      <c r="NH29" s="17">
        <v>11616.5</v>
      </c>
      <c r="NI29" s="17">
        <v>10946.5</v>
      </c>
      <c r="NJ29" s="26">
        <v>10946.5</v>
      </c>
      <c r="NK29" s="17">
        <v>10946.4</v>
      </c>
      <c r="NL29" s="17">
        <f t="shared" si="71"/>
        <v>99.999086465993685</v>
      </c>
      <c r="NM29" s="17">
        <v>3179</v>
      </c>
      <c r="NN29" s="17">
        <v>3179</v>
      </c>
      <c r="NO29" s="26">
        <v>3179</v>
      </c>
      <c r="NP29" s="17">
        <v>3179</v>
      </c>
      <c r="NQ29" s="17">
        <f t="shared" si="38"/>
        <v>100</v>
      </c>
      <c r="NR29" s="47">
        <f t="shared" si="39"/>
        <v>8023.7999999999993</v>
      </c>
      <c r="NS29" s="47">
        <f t="shared" si="40"/>
        <v>25841.300000000003</v>
      </c>
      <c r="NT29" s="47">
        <f t="shared" si="41"/>
        <v>39740.800000000003</v>
      </c>
      <c r="NU29" s="47">
        <f t="shared" si="42"/>
        <v>39543.300000000003</v>
      </c>
      <c r="NV29" s="52">
        <f t="shared" si="43"/>
        <v>99.503029632015455</v>
      </c>
      <c r="NW29" s="24">
        <v>0</v>
      </c>
      <c r="NX29" s="24">
        <v>8749.4</v>
      </c>
      <c r="NY29" s="24">
        <v>8749.4</v>
      </c>
      <c r="NZ29" s="24">
        <v>8582.4</v>
      </c>
      <c r="OA29" s="24">
        <f t="shared" si="72"/>
        <v>98.091297688984397</v>
      </c>
      <c r="OB29" s="24">
        <v>0</v>
      </c>
      <c r="OC29" s="24">
        <v>0</v>
      </c>
      <c r="OD29" s="24">
        <v>0</v>
      </c>
      <c r="OE29" s="24">
        <v>0</v>
      </c>
      <c r="OF29" s="24" t="s">
        <v>55</v>
      </c>
      <c r="OG29" s="24">
        <v>0</v>
      </c>
      <c r="OH29" s="24">
        <v>0</v>
      </c>
      <c r="OI29" s="24">
        <v>8100</v>
      </c>
      <c r="OJ29" s="24">
        <v>8100</v>
      </c>
      <c r="OK29" s="24">
        <f t="shared" si="73"/>
        <v>100</v>
      </c>
      <c r="OL29" s="24">
        <v>0</v>
      </c>
      <c r="OM29" s="24">
        <v>0</v>
      </c>
      <c r="ON29" s="24">
        <v>5675.6</v>
      </c>
      <c r="OO29" s="24">
        <v>5675.6</v>
      </c>
      <c r="OP29" s="24">
        <f t="shared" si="74"/>
        <v>100</v>
      </c>
      <c r="OQ29" s="24">
        <v>0</v>
      </c>
      <c r="OR29" s="24">
        <v>0</v>
      </c>
      <c r="OS29" s="24">
        <v>0</v>
      </c>
      <c r="OT29" s="24">
        <v>0</v>
      </c>
      <c r="OU29" s="24" t="s">
        <v>55</v>
      </c>
      <c r="OV29" s="24">
        <v>0</v>
      </c>
      <c r="OW29" s="24">
        <v>1166.5999999999999</v>
      </c>
      <c r="OX29" s="24">
        <v>1166.5999999999999</v>
      </c>
      <c r="OY29" s="24">
        <v>1136.0999999999999</v>
      </c>
      <c r="OZ29" s="24">
        <f t="shared" si="44"/>
        <v>97.385564889422255</v>
      </c>
      <c r="PA29" s="24">
        <v>0</v>
      </c>
      <c r="PB29" s="24">
        <v>0</v>
      </c>
      <c r="PC29" s="24">
        <v>124</v>
      </c>
      <c r="PD29" s="24">
        <v>124</v>
      </c>
      <c r="PE29" s="24">
        <f t="shared" si="45"/>
        <v>100</v>
      </c>
      <c r="PF29" s="24">
        <v>0</v>
      </c>
      <c r="PG29" s="24">
        <v>0</v>
      </c>
      <c r="PH29" s="24">
        <v>0</v>
      </c>
      <c r="PI29" s="24">
        <v>0</v>
      </c>
      <c r="PJ29" s="24" t="s">
        <v>55</v>
      </c>
      <c r="PK29" s="24">
        <v>0</v>
      </c>
      <c r="PL29" s="24">
        <v>0</v>
      </c>
      <c r="PM29" s="30">
        <v>0</v>
      </c>
      <c r="PN29" s="17">
        <v>0</v>
      </c>
      <c r="PO29" s="17" t="s">
        <v>55</v>
      </c>
      <c r="PP29" s="17">
        <v>0</v>
      </c>
      <c r="PQ29" s="17">
        <v>337</v>
      </c>
      <c r="PR29" s="30">
        <v>337</v>
      </c>
      <c r="PS29" s="30">
        <v>337</v>
      </c>
      <c r="PT29" s="30">
        <f t="shared" ref="PT29:PT35" si="83">(PS29/PR29)*100</f>
        <v>100</v>
      </c>
      <c r="PU29" s="30">
        <v>7003.4</v>
      </c>
      <c r="PV29" s="30">
        <v>7003.4</v>
      </c>
      <c r="PW29" s="17">
        <v>7003.4</v>
      </c>
      <c r="PX29" s="17">
        <v>7003.4</v>
      </c>
      <c r="PY29" s="18">
        <f t="shared" si="46"/>
        <v>100</v>
      </c>
      <c r="PZ29" s="18">
        <v>0</v>
      </c>
      <c r="QA29" s="18">
        <v>0</v>
      </c>
      <c r="QB29" s="17">
        <v>0</v>
      </c>
      <c r="QC29" s="17">
        <v>0</v>
      </c>
      <c r="QD29" s="17" t="s">
        <v>55</v>
      </c>
      <c r="QE29" s="17">
        <v>0</v>
      </c>
      <c r="QF29" s="17">
        <v>0</v>
      </c>
      <c r="QG29" s="17">
        <v>0</v>
      </c>
      <c r="QH29" s="17">
        <v>0</v>
      </c>
      <c r="QI29" s="18" t="s">
        <v>55</v>
      </c>
      <c r="QJ29" s="18">
        <v>0</v>
      </c>
      <c r="QK29" s="18">
        <v>0</v>
      </c>
      <c r="QL29" s="17">
        <v>0</v>
      </c>
      <c r="QM29" s="17">
        <v>0</v>
      </c>
      <c r="QN29" s="18" t="s">
        <v>55</v>
      </c>
      <c r="QO29" s="18">
        <v>0</v>
      </c>
      <c r="QP29" s="18">
        <v>7488.9</v>
      </c>
      <c r="QQ29" s="17">
        <v>7488.8</v>
      </c>
      <c r="QR29" s="17">
        <v>7488.8</v>
      </c>
      <c r="QS29" s="18">
        <f t="shared" si="47"/>
        <v>100</v>
      </c>
      <c r="QT29" s="18">
        <v>0</v>
      </c>
      <c r="QU29" s="18">
        <v>0</v>
      </c>
      <c r="QV29" s="17">
        <v>0</v>
      </c>
      <c r="QW29" s="17">
        <v>0</v>
      </c>
      <c r="QX29" s="17" t="s">
        <v>55</v>
      </c>
      <c r="QY29" s="18">
        <v>0</v>
      </c>
      <c r="QZ29" s="17">
        <v>0</v>
      </c>
      <c r="RA29" s="17">
        <v>0</v>
      </c>
      <c r="RB29" s="17">
        <v>0</v>
      </c>
      <c r="RC29" s="18" t="s">
        <v>55</v>
      </c>
      <c r="RD29" s="18">
        <v>0</v>
      </c>
      <c r="RE29" s="18">
        <v>0</v>
      </c>
      <c r="RF29" s="17">
        <v>0</v>
      </c>
      <c r="RG29" s="17">
        <v>0</v>
      </c>
      <c r="RH29" s="18" t="s">
        <v>55</v>
      </c>
      <c r="RI29" s="18">
        <v>0</v>
      </c>
      <c r="RJ29" s="18">
        <v>0</v>
      </c>
      <c r="RK29" s="17">
        <v>0</v>
      </c>
      <c r="RL29" s="17">
        <v>0</v>
      </c>
      <c r="RM29" s="18" t="s">
        <v>55</v>
      </c>
      <c r="RN29" s="18">
        <v>0</v>
      </c>
      <c r="RO29" s="18">
        <v>0</v>
      </c>
      <c r="RP29" s="17">
        <v>0</v>
      </c>
      <c r="RQ29" s="17">
        <v>0</v>
      </c>
      <c r="RR29" s="17" t="s">
        <v>55</v>
      </c>
      <c r="RS29" s="17">
        <v>0</v>
      </c>
      <c r="RT29" s="17">
        <v>75.599999999999994</v>
      </c>
      <c r="RU29" s="17">
        <v>75.599999999999994</v>
      </c>
      <c r="RV29" s="17">
        <v>75.599999999999994</v>
      </c>
      <c r="RW29" s="18">
        <f>(RV29/RU29)*100</f>
        <v>100</v>
      </c>
      <c r="RX29" s="18">
        <v>0</v>
      </c>
      <c r="RY29" s="18">
        <v>0</v>
      </c>
      <c r="RZ29" s="17">
        <v>0</v>
      </c>
      <c r="SA29" s="17">
        <v>0</v>
      </c>
      <c r="SB29" s="18" t="s">
        <v>55</v>
      </c>
      <c r="SC29" s="18">
        <v>0</v>
      </c>
      <c r="SD29" s="18">
        <v>0</v>
      </c>
      <c r="SE29" s="18">
        <v>0</v>
      </c>
      <c r="SF29" s="18">
        <v>0</v>
      </c>
      <c r="SG29" s="18" t="s">
        <v>55</v>
      </c>
      <c r="SH29" s="18">
        <v>0</v>
      </c>
      <c r="SI29" s="18">
        <v>0</v>
      </c>
      <c r="SJ29" s="18">
        <v>0</v>
      </c>
      <c r="SK29" s="18">
        <v>0</v>
      </c>
      <c r="SL29" s="18" t="s">
        <v>55</v>
      </c>
      <c r="SM29" s="18">
        <v>0</v>
      </c>
      <c r="SN29" s="18">
        <v>0</v>
      </c>
      <c r="SO29" s="18">
        <v>0</v>
      </c>
      <c r="SP29" s="18">
        <v>0</v>
      </c>
      <c r="SQ29" s="18" t="s">
        <v>55</v>
      </c>
      <c r="SR29" s="18">
        <v>1020.4</v>
      </c>
      <c r="SS29" s="18">
        <v>1020.4</v>
      </c>
      <c r="ST29" s="18">
        <v>1020.4</v>
      </c>
      <c r="SU29" s="18">
        <v>1020.4</v>
      </c>
      <c r="SV29" s="18">
        <f>(SU29/ST29)*100</f>
        <v>100</v>
      </c>
      <c r="SW29" s="18">
        <v>0</v>
      </c>
      <c r="SX29" s="18">
        <v>0</v>
      </c>
      <c r="SY29" s="18">
        <v>0</v>
      </c>
      <c r="SZ29" s="18">
        <v>0</v>
      </c>
      <c r="TA29" s="18" t="s">
        <v>55</v>
      </c>
      <c r="TB29" s="18">
        <v>0</v>
      </c>
      <c r="TC29" s="18">
        <v>0</v>
      </c>
      <c r="TD29" s="17">
        <v>0</v>
      </c>
      <c r="TE29" s="17">
        <v>0</v>
      </c>
      <c r="TF29" s="18" t="s">
        <v>55</v>
      </c>
      <c r="TG29" s="18">
        <v>0</v>
      </c>
      <c r="TH29" s="18">
        <v>0</v>
      </c>
      <c r="TI29" s="17">
        <v>0</v>
      </c>
      <c r="TJ29" s="17">
        <v>0</v>
      </c>
      <c r="TK29" s="18" t="s">
        <v>55</v>
      </c>
      <c r="TL29" s="18">
        <v>0</v>
      </c>
      <c r="TM29" s="18">
        <v>0</v>
      </c>
      <c r="TN29" s="17">
        <v>0</v>
      </c>
      <c r="TO29" s="17">
        <v>0</v>
      </c>
      <c r="TP29" s="18" t="s">
        <v>55</v>
      </c>
      <c r="TQ29" s="18">
        <v>0</v>
      </c>
      <c r="TR29" s="18">
        <v>0</v>
      </c>
      <c r="TS29" s="18">
        <v>0</v>
      </c>
      <c r="TT29" s="18">
        <v>0</v>
      </c>
      <c r="TU29" s="18" t="s">
        <v>55</v>
      </c>
      <c r="TV29" s="44">
        <f t="shared" si="48"/>
        <v>572871.39999999991</v>
      </c>
      <c r="TW29" s="44">
        <f t="shared" si="49"/>
        <v>707309.2</v>
      </c>
      <c r="TX29" s="44">
        <f t="shared" si="50"/>
        <v>733666.39775</v>
      </c>
      <c r="TY29" s="44">
        <f t="shared" si="51"/>
        <v>723611.10000000009</v>
      </c>
      <c r="TZ29" s="45">
        <f t="shared" si="22"/>
        <v>98.629445510815628</v>
      </c>
      <c r="UA29" s="7"/>
      <c r="UB29" s="7"/>
      <c r="UD29" s="9"/>
    </row>
    <row r="30" spans="1:550" ht="13.5" customHeight="1" x14ac:dyDescent="0.2">
      <c r="A30" s="20" t="s">
        <v>33</v>
      </c>
      <c r="B30" s="47">
        <f t="shared" si="23"/>
        <v>36312</v>
      </c>
      <c r="C30" s="47">
        <f t="shared" si="23"/>
        <v>37776.1</v>
      </c>
      <c r="D30" s="44">
        <f t="shared" si="52"/>
        <v>38516.1</v>
      </c>
      <c r="E30" s="44">
        <f t="shared" si="53"/>
        <v>38516.1</v>
      </c>
      <c r="F30" s="45">
        <f t="shared" si="54"/>
        <v>100</v>
      </c>
      <c r="G30" s="17">
        <v>36312</v>
      </c>
      <c r="H30" s="17">
        <v>36312</v>
      </c>
      <c r="I30" s="30">
        <v>36312</v>
      </c>
      <c r="J30" s="17">
        <v>36312</v>
      </c>
      <c r="K30" s="17">
        <f t="shared" si="55"/>
        <v>100</v>
      </c>
      <c r="L30" s="17">
        <v>0</v>
      </c>
      <c r="M30" s="17">
        <v>0</v>
      </c>
      <c r="N30" s="30">
        <v>0</v>
      </c>
      <c r="O30" s="17">
        <v>0</v>
      </c>
      <c r="P30" s="17" t="s">
        <v>55</v>
      </c>
      <c r="Q30" s="17">
        <v>0</v>
      </c>
      <c r="R30" s="17">
        <v>0</v>
      </c>
      <c r="S30" s="17">
        <v>0</v>
      </c>
      <c r="T30" s="17">
        <v>0</v>
      </c>
      <c r="U30" s="17" t="s">
        <v>55</v>
      </c>
      <c r="V30" s="17">
        <v>0</v>
      </c>
      <c r="W30" s="33">
        <v>1464.1</v>
      </c>
      <c r="X30" s="33">
        <v>1464.1</v>
      </c>
      <c r="Y30" s="33">
        <v>1464.1</v>
      </c>
      <c r="Z30" s="18">
        <f t="shared" si="24"/>
        <v>100</v>
      </c>
      <c r="AA30" s="18">
        <v>0</v>
      </c>
      <c r="AB30" s="18">
        <v>0</v>
      </c>
      <c r="AC30" s="33">
        <v>740</v>
      </c>
      <c r="AD30" s="33">
        <v>740</v>
      </c>
      <c r="AE30" s="18">
        <f t="shared" si="25"/>
        <v>100</v>
      </c>
      <c r="AF30" s="44">
        <f t="shared" si="57"/>
        <v>36123.800000000003</v>
      </c>
      <c r="AG30" s="44">
        <f t="shared" si="58"/>
        <v>40271.599999999999</v>
      </c>
      <c r="AH30" s="44">
        <f t="shared" si="59"/>
        <v>40791</v>
      </c>
      <c r="AI30" s="44">
        <f t="shared" si="60"/>
        <v>37366.300000000003</v>
      </c>
      <c r="AJ30" s="45">
        <f t="shared" si="27"/>
        <v>91.604275452918543</v>
      </c>
      <c r="AK30" s="17">
        <v>0</v>
      </c>
      <c r="AL30" s="17">
        <v>4063.4</v>
      </c>
      <c r="AM30" s="17">
        <v>4063.4</v>
      </c>
      <c r="AN30" s="17">
        <v>748.5</v>
      </c>
      <c r="AO30" s="17">
        <f t="shared" si="61"/>
        <v>18.420534527735395</v>
      </c>
      <c r="AP30" s="17">
        <v>0</v>
      </c>
      <c r="AQ30" s="17">
        <v>0</v>
      </c>
      <c r="AR30" s="30">
        <v>0</v>
      </c>
      <c r="AS30" s="17">
        <v>0</v>
      </c>
      <c r="AT30" s="17" t="s">
        <v>55</v>
      </c>
      <c r="AU30" s="17">
        <v>0</v>
      </c>
      <c r="AV30" s="17">
        <v>0</v>
      </c>
      <c r="AW30" s="17">
        <v>0</v>
      </c>
      <c r="AX30" s="17">
        <v>0</v>
      </c>
      <c r="AY30" s="17" t="s">
        <v>55</v>
      </c>
      <c r="AZ30" s="17">
        <v>0</v>
      </c>
      <c r="BA30" s="17">
        <v>0</v>
      </c>
      <c r="BB30" s="30">
        <v>0</v>
      </c>
      <c r="BC30" s="17">
        <v>0</v>
      </c>
      <c r="BD30" s="17" t="s">
        <v>55</v>
      </c>
      <c r="BE30" s="17">
        <v>0</v>
      </c>
      <c r="BF30" s="17">
        <v>0</v>
      </c>
      <c r="BG30" s="30">
        <v>0</v>
      </c>
      <c r="BH30" s="17">
        <v>0</v>
      </c>
      <c r="BI30" s="17" t="s">
        <v>55</v>
      </c>
      <c r="BJ30" s="17">
        <v>0</v>
      </c>
      <c r="BK30" s="17">
        <v>0</v>
      </c>
      <c r="BL30" s="30">
        <v>0</v>
      </c>
      <c r="BM30" s="30">
        <v>0</v>
      </c>
      <c r="BN30" s="17" t="s">
        <v>55</v>
      </c>
      <c r="BO30" s="17">
        <v>0</v>
      </c>
      <c r="BP30" s="17">
        <v>0</v>
      </c>
      <c r="BQ30" s="30">
        <v>0</v>
      </c>
      <c r="BR30" s="30">
        <v>0</v>
      </c>
      <c r="BS30" s="17" t="s">
        <v>55</v>
      </c>
      <c r="BT30" s="17">
        <v>584.29999999999995</v>
      </c>
      <c r="BU30" s="17">
        <v>579.79999999999995</v>
      </c>
      <c r="BV30" s="30">
        <v>579.79999999999995</v>
      </c>
      <c r="BW30" s="30">
        <v>579.79999999999995</v>
      </c>
      <c r="BX30" s="17">
        <f t="shared" si="62"/>
        <v>100</v>
      </c>
      <c r="BY30" s="17">
        <v>0</v>
      </c>
      <c r="BZ30" s="17">
        <v>0</v>
      </c>
      <c r="CA30" s="17">
        <v>0</v>
      </c>
      <c r="CB30" s="17">
        <v>0</v>
      </c>
      <c r="CC30" s="17" t="s">
        <v>55</v>
      </c>
      <c r="CD30" s="17">
        <v>0</v>
      </c>
      <c r="CE30" s="17">
        <v>0</v>
      </c>
      <c r="CF30" s="17">
        <v>0</v>
      </c>
      <c r="CG30" s="17">
        <v>0</v>
      </c>
      <c r="CH30" s="17" t="s">
        <v>55</v>
      </c>
      <c r="CI30" s="17">
        <v>445.4</v>
      </c>
      <c r="CJ30" s="17">
        <v>445.4</v>
      </c>
      <c r="CK30" s="17">
        <v>445.4</v>
      </c>
      <c r="CL30" s="17">
        <v>445.4</v>
      </c>
      <c r="CM30" s="17">
        <f t="shared" si="75"/>
        <v>100</v>
      </c>
      <c r="CN30" s="17">
        <v>0</v>
      </c>
      <c r="CO30" s="17">
        <v>375.1</v>
      </c>
      <c r="CP30" s="30">
        <v>375.1</v>
      </c>
      <c r="CQ30" s="17">
        <v>375.1</v>
      </c>
      <c r="CR30" s="17">
        <f t="shared" si="28"/>
        <v>100</v>
      </c>
      <c r="CS30" s="17">
        <v>0</v>
      </c>
      <c r="CT30" s="17">
        <v>0</v>
      </c>
      <c r="CU30" s="17">
        <v>0</v>
      </c>
      <c r="CV30" s="17">
        <v>0</v>
      </c>
      <c r="CW30" s="17" t="s">
        <v>55</v>
      </c>
      <c r="CX30" s="17">
        <v>0</v>
      </c>
      <c r="CY30" s="17">
        <v>0</v>
      </c>
      <c r="CZ30" s="30">
        <v>0</v>
      </c>
      <c r="DA30" s="30">
        <v>0</v>
      </c>
      <c r="DB30" s="17" t="s">
        <v>55</v>
      </c>
      <c r="DC30" s="17">
        <v>0</v>
      </c>
      <c r="DD30" s="17">
        <v>0</v>
      </c>
      <c r="DE30" s="30">
        <v>0</v>
      </c>
      <c r="DF30" s="17">
        <v>0</v>
      </c>
      <c r="DG30" s="17" t="s">
        <v>55</v>
      </c>
      <c r="DH30" s="17">
        <v>0</v>
      </c>
      <c r="DI30" s="17">
        <v>0</v>
      </c>
      <c r="DJ30" s="30">
        <v>0</v>
      </c>
      <c r="DK30" s="17">
        <v>0</v>
      </c>
      <c r="DL30" s="17" t="s">
        <v>55</v>
      </c>
      <c r="DM30" s="17">
        <v>0</v>
      </c>
      <c r="DN30" s="17">
        <v>0</v>
      </c>
      <c r="DO30" s="30">
        <v>0</v>
      </c>
      <c r="DP30" s="30">
        <v>0</v>
      </c>
      <c r="DQ30" s="17" t="s">
        <v>55</v>
      </c>
      <c r="DR30" s="17">
        <v>375.4</v>
      </c>
      <c r="DS30" s="17">
        <v>375.4</v>
      </c>
      <c r="DT30" s="30">
        <v>375.5</v>
      </c>
      <c r="DU30" s="17">
        <v>375.5</v>
      </c>
      <c r="DV30" s="17">
        <f>(DU30/DT30)*100</f>
        <v>100</v>
      </c>
      <c r="DW30" s="17">
        <v>0</v>
      </c>
      <c r="DX30" s="17">
        <v>0</v>
      </c>
      <c r="DY30" s="30">
        <v>0</v>
      </c>
      <c r="DZ30" s="30">
        <v>0</v>
      </c>
      <c r="EA30" s="17" t="s">
        <v>55</v>
      </c>
      <c r="EB30" s="17">
        <v>0</v>
      </c>
      <c r="EC30" s="17">
        <v>0</v>
      </c>
      <c r="ED30" s="30">
        <v>0</v>
      </c>
      <c r="EE30" s="30">
        <v>0</v>
      </c>
      <c r="EF30" s="17" t="s">
        <v>55</v>
      </c>
      <c r="EG30" s="17">
        <v>0</v>
      </c>
      <c r="EH30" s="17">
        <v>0</v>
      </c>
      <c r="EI30" s="30">
        <v>0</v>
      </c>
      <c r="EJ30" s="17">
        <v>0</v>
      </c>
      <c r="EK30" s="17" t="s">
        <v>55</v>
      </c>
      <c r="EL30" s="17">
        <v>0</v>
      </c>
      <c r="EM30" s="17">
        <v>0</v>
      </c>
      <c r="EN30" s="17">
        <v>0</v>
      </c>
      <c r="EO30" s="17">
        <v>0</v>
      </c>
      <c r="EP30" s="17" t="s">
        <v>55</v>
      </c>
      <c r="EQ30" s="17">
        <v>0</v>
      </c>
      <c r="ER30" s="17">
        <v>0</v>
      </c>
      <c r="ES30" s="17">
        <v>0</v>
      </c>
      <c r="ET30" s="17">
        <v>0</v>
      </c>
      <c r="EU30" s="17" t="s">
        <v>55</v>
      </c>
      <c r="EV30" s="17">
        <v>0</v>
      </c>
      <c r="EW30" s="17">
        <v>0</v>
      </c>
      <c r="EX30" s="30">
        <v>0</v>
      </c>
      <c r="EY30" s="30">
        <v>0</v>
      </c>
      <c r="EZ30" s="24" t="s">
        <v>55</v>
      </c>
      <c r="FA30" s="24">
        <v>0</v>
      </c>
      <c r="FB30" s="24">
        <v>0</v>
      </c>
      <c r="FC30" s="30">
        <v>0</v>
      </c>
      <c r="FD30" s="30">
        <v>0</v>
      </c>
      <c r="FE30" s="24" t="s">
        <v>55</v>
      </c>
      <c r="FF30" s="24">
        <v>0</v>
      </c>
      <c r="FG30" s="24">
        <v>0</v>
      </c>
      <c r="FH30" s="24">
        <v>0</v>
      </c>
      <c r="FI30" s="24">
        <v>0</v>
      </c>
      <c r="FJ30" s="24" t="s">
        <v>55</v>
      </c>
      <c r="FK30" s="24">
        <v>0</v>
      </c>
      <c r="FL30" s="24">
        <v>0</v>
      </c>
      <c r="FM30" s="30">
        <v>0</v>
      </c>
      <c r="FN30" s="30">
        <v>0</v>
      </c>
      <c r="FO30" s="24" t="s">
        <v>55</v>
      </c>
      <c r="FP30" s="24">
        <v>0</v>
      </c>
      <c r="FQ30" s="24">
        <v>0</v>
      </c>
      <c r="FR30" s="30">
        <v>0</v>
      </c>
      <c r="FS30" s="24">
        <v>0</v>
      </c>
      <c r="FT30" s="24" t="s">
        <v>55</v>
      </c>
      <c r="FU30" s="24">
        <v>0</v>
      </c>
      <c r="FV30" s="24">
        <v>0</v>
      </c>
      <c r="FW30" s="24">
        <v>0</v>
      </c>
      <c r="FX30" s="24">
        <v>0</v>
      </c>
      <c r="FY30" s="24" t="s">
        <v>55</v>
      </c>
      <c r="FZ30" s="24">
        <v>0</v>
      </c>
      <c r="GA30" s="24">
        <v>0</v>
      </c>
      <c r="GB30" s="24">
        <v>0</v>
      </c>
      <c r="GC30" s="24">
        <v>0</v>
      </c>
      <c r="GD30" s="24" t="s">
        <v>55</v>
      </c>
      <c r="GE30" s="24">
        <v>0</v>
      </c>
      <c r="GF30" s="24">
        <v>0</v>
      </c>
      <c r="GG30" s="24">
        <v>0</v>
      </c>
      <c r="GH30" s="24">
        <v>0</v>
      </c>
      <c r="GI30" s="24" t="s">
        <v>55</v>
      </c>
      <c r="GJ30" s="24">
        <v>0</v>
      </c>
      <c r="GK30" s="24">
        <v>0</v>
      </c>
      <c r="GL30" s="24">
        <v>0</v>
      </c>
      <c r="GM30" s="24">
        <v>0</v>
      </c>
      <c r="GN30" s="24" t="s">
        <v>55</v>
      </c>
      <c r="GO30" s="24">
        <v>0</v>
      </c>
      <c r="GP30" s="24">
        <v>0</v>
      </c>
      <c r="GQ30" s="24">
        <v>0</v>
      </c>
      <c r="GR30" s="24">
        <v>0</v>
      </c>
      <c r="GS30" s="25" t="s">
        <v>55</v>
      </c>
      <c r="GT30" s="25">
        <v>0</v>
      </c>
      <c r="GU30" s="25">
        <v>0</v>
      </c>
      <c r="GV30" s="24">
        <v>0</v>
      </c>
      <c r="GW30" s="24">
        <v>0</v>
      </c>
      <c r="GX30" s="24" t="s">
        <v>55</v>
      </c>
      <c r="GY30" s="24">
        <v>32232.400000000001</v>
      </c>
      <c r="GZ30" s="24">
        <v>34432.5</v>
      </c>
      <c r="HA30" s="24">
        <v>34951.800000000003</v>
      </c>
      <c r="HB30" s="24">
        <v>34842</v>
      </c>
      <c r="HC30" s="24">
        <f t="shared" si="33"/>
        <v>99.685853089111291</v>
      </c>
      <c r="HD30" s="24">
        <v>0</v>
      </c>
      <c r="HE30" s="24">
        <v>0</v>
      </c>
      <c r="HF30" s="24">
        <v>0</v>
      </c>
      <c r="HG30" s="24">
        <v>0</v>
      </c>
      <c r="HH30" s="24" t="s">
        <v>55</v>
      </c>
      <c r="HI30" s="24">
        <v>0</v>
      </c>
      <c r="HJ30" s="24">
        <v>0</v>
      </c>
      <c r="HK30" s="24">
        <v>0</v>
      </c>
      <c r="HL30" s="24">
        <v>0</v>
      </c>
      <c r="HM30" s="24" t="s">
        <v>55</v>
      </c>
      <c r="HN30" s="24">
        <v>0</v>
      </c>
      <c r="HO30" s="24">
        <v>0</v>
      </c>
      <c r="HP30" s="24">
        <v>0</v>
      </c>
      <c r="HQ30" s="24">
        <v>0</v>
      </c>
      <c r="HR30" s="24" t="s">
        <v>55</v>
      </c>
      <c r="HS30" s="24">
        <v>2486.3000000000002</v>
      </c>
      <c r="HT30" s="24">
        <v>0</v>
      </c>
      <c r="HU30" s="24">
        <v>0</v>
      </c>
      <c r="HV30" s="24">
        <v>0</v>
      </c>
      <c r="HW30" s="24" t="s">
        <v>55</v>
      </c>
      <c r="HX30" s="24">
        <v>0</v>
      </c>
      <c r="HY30" s="24">
        <v>0</v>
      </c>
      <c r="HZ30" s="24">
        <v>0</v>
      </c>
      <c r="IA30" s="24">
        <v>0</v>
      </c>
      <c r="IB30" s="24" t="s">
        <v>55</v>
      </c>
      <c r="IC30" s="24">
        <v>0</v>
      </c>
      <c r="ID30" s="24">
        <v>0</v>
      </c>
      <c r="IE30" s="24">
        <v>0</v>
      </c>
      <c r="IF30" s="24">
        <v>0</v>
      </c>
      <c r="IG30" s="24" t="s">
        <v>55</v>
      </c>
      <c r="IH30" s="24">
        <v>0</v>
      </c>
      <c r="II30" s="24">
        <v>0</v>
      </c>
      <c r="IJ30" s="30">
        <v>0</v>
      </c>
      <c r="IK30" s="30">
        <v>0</v>
      </c>
      <c r="IL30" s="25" t="s">
        <v>55</v>
      </c>
      <c r="IM30" s="15">
        <f t="shared" si="65"/>
        <v>27305</v>
      </c>
      <c r="IN30" s="15">
        <f t="shared" si="66"/>
        <v>28552.5</v>
      </c>
      <c r="IO30" s="15">
        <f t="shared" si="67"/>
        <v>28947.100000000002</v>
      </c>
      <c r="IP30" s="15">
        <f t="shared" si="68"/>
        <v>28910.9</v>
      </c>
      <c r="IQ30" s="13">
        <f t="shared" si="69"/>
        <v>99.874944294938004</v>
      </c>
      <c r="IR30" s="17">
        <v>175.9</v>
      </c>
      <c r="IS30" s="17">
        <v>188.9</v>
      </c>
      <c r="IT30" s="26">
        <v>188.9</v>
      </c>
      <c r="IU30" s="26">
        <v>188.9</v>
      </c>
      <c r="IV30" s="17">
        <f t="shared" si="4"/>
        <v>100</v>
      </c>
      <c r="IW30" s="17">
        <v>0</v>
      </c>
      <c r="IX30" s="17">
        <v>0</v>
      </c>
      <c r="IY30" s="26">
        <v>0</v>
      </c>
      <c r="IZ30" s="17">
        <v>0</v>
      </c>
      <c r="JA30" s="17" t="s">
        <v>55</v>
      </c>
      <c r="JB30" s="17">
        <v>0</v>
      </c>
      <c r="JC30" s="17">
        <v>0</v>
      </c>
      <c r="JD30" s="26">
        <v>0</v>
      </c>
      <c r="JE30" s="17">
        <v>0</v>
      </c>
      <c r="JF30" s="17" t="s">
        <v>55</v>
      </c>
      <c r="JG30" s="17">
        <v>12691.5</v>
      </c>
      <c r="JH30" s="17">
        <v>10357.5</v>
      </c>
      <c r="JI30" s="26">
        <v>10929.7</v>
      </c>
      <c r="JJ30" s="17">
        <v>10929.7</v>
      </c>
      <c r="JK30" s="17">
        <f t="shared" si="35"/>
        <v>100</v>
      </c>
      <c r="JL30" s="17">
        <v>11826.9</v>
      </c>
      <c r="JM30" s="17">
        <v>15251.2</v>
      </c>
      <c r="JN30" s="24">
        <v>15370</v>
      </c>
      <c r="JO30" s="24">
        <v>15370</v>
      </c>
      <c r="JP30" s="25">
        <f t="shared" si="36"/>
        <v>100</v>
      </c>
      <c r="JQ30" s="25">
        <v>699.3</v>
      </c>
      <c r="JR30" s="25">
        <v>623.20000000000005</v>
      </c>
      <c r="JS30" s="26">
        <v>623.20000000000005</v>
      </c>
      <c r="JT30" s="24">
        <v>623.20000000000005</v>
      </c>
      <c r="JU30" s="24">
        <f t="shared" si="37"/>
        <v>100</v>
      </c>
      <c r="JV30" s="24">
        <v>125.1</v>
      </c>
      <c r="JW30" s="24">
        <v>122</v>
      </c>
      <c r="JX30" s="26">
        <v>122</v>
      </c>
      <c r="JY30" s="17">
        <v>122</v>
      </c>
      <c r="JZ30" s="17">
        <f t="shared" si="7"/>
        <v>100</v>
      </c>
      <c r="KA30" s="17">
        <v>0</v>
      </c>
      <c r="KB30" s="17">
        <v>0</v>
      </c>
      <c r="KC30" s="26">
        <v>0</v>
      </c>
      <c r="KD30" s="17">
        <v>0</v>
      </c>
      <c r="KE30" s="17" t="s">
        <v>55</v>
      </c>
      <c r="KF30" s="17">
        <v>31.2</v>
      </c>
      <c r="KG30" s="17">
        <v>31.2</v>
      </c>
      <c r="KH30" s="26">
        <v>31.2</v>
      </c>
      <c r="KI30" s="17">
        <v>0</v>
      </c>
      <c r="KJ30" s="17">
        <f>KI30/KH30%</f>
        <v>0</v>
      </c>
      <c r="KK30" s="17">
        <v>0</v>
      </c>
      <c r="KL30" s="17">
        <v>0</v>
      </c>
      <c r="KM30" s="26">
        <v>0</v>
      </c>
      <c r="KN30" s="17">
        <v>0</v>
      </c>
      <c r="KO30" s="17" t="s">
        <v>55</v>
      </c>
      <c r="KP30" s="17">
        <v>35</v>
      </c>
      <c r="KQ30" s="17">
        <v>35</v>
      </c>
      <c r="KR30" s="26">
        <v>35</v>
      </c>
      <c r="KS30" s="17">
        <v>35</v>
      </c>
      <c r="KT30" s="17">
        <f t="shared" si="9"/>
        <v>100</v>
      </c>
      <c r="KU30" s="17">
        <v>0.3</v>
      </c>
      <c r="KV30" s="17">
        <v>0.3</v>
      </c>
      <c r="KW30" s="26">
        <v>0.3</v>
      </c>
      <c r="KX30" s="17">
        <v>0.3</v>
      </c>
      <c r="KY30" s="17">
        <f t="shared" si="10"/>
        <v>100</v>
      </c>
      <c r="KZ30" s="17">
        <v>31.8</v>
      </c>
      <c r="LA30" s="17">
        <v>32.4</v>
      </c>
      <c r="LB30" s="26">
        <v>32.4</v>
      </c>
      <c r="LC30" s="17">
        <v>32.4</v>
      </c>
      <c r="LD30" s="17">
        <f t="shared" si="70"/>
        <v>99.999999999999986</v>
      </c>
      <c r="LE30" s="17">
        <v>0</v>
      </c>
      <c r="LF30" s="17">
        <v>0</v>
      </c>
      <c r="LG30" s="26">
        <v>0</v>
      </c>
      <c r="LH30" s="17">
        <v>0</v>
      </c>
      <c r="LI30" s="17" t="s">
        <v>55</v>
      </c>
      <c r="LJ30" s="17">
        <v>584</v>
      </c>
      <c r="LK30" s="17">
        <v>584</v>
      </c>
      <c r="LL30" s="26">
        <v>584</v>
      </c>
      <c r="LM30" s="17">
        <v>581.4</v>
      </c>
      <c r="LN30" s="17">
        <f t="shared" si="11"/>
        <v>99.554794520547944</v>
      </c>
      <c r="LO30" s="17">
        <v>137.4</v>
      </c>
      <c r="LP30" s="17">
        <v>137.4</v>
      </c>
      <c r="LQ30" s="26">
        <v>137.4</v>
      </c>
      <c r="LR30" s="17">
        <v>137.4</v>
      </c>
      <c r="LS30" s="17">
        <f t="shared" si="12"/>
        <v>100</v>
      </c>
      <c r="LT30" s="17">
        <v>75.2</v>
      </c>
      <c r="LU30" s="17">
        <v>371.6</v>
      </c>
      <c r="LV30" s="26">
        <v>75.2</v>
      </c>
      <c r="LW30" s="17">
        <v>75.099999999999994</v>
      </c>
      <c r="LX30" s="17">
        <f>LW30/LV30%</f>
        <v>99.867021276595736</v>
      </c>
      <c r="LY30" s="17">
        <v>0</v>
      </c>
      <c r="LZ30" s="17">
        <v>0</v>
      </c>
      <c r="MA30" s="31">
        <v>0</v>
      </c>
      <c r="MB30" s="17">
        <v>0</v>
      </c>
      <c r="MC30" s="17" t="s">
        <v>55</v>
      </c>
      <c r="MD30" s="17">
        <v>314.39999999999998</v>
      </c>
      <c r="ME30" s="17">
        <v>330.2</v>
      </c>
      <c r="MF30" s="31">
        <v>330.2</v>
      </c>
      <c r="MG30" s="17">
        <v>330.2</v>
      </c>
      <c r="MH30" s="17">
        <f t="shared" si="13"/>
        <v>100</v>
      </c>
      <c r="MI30" s="17">
        <v>0</v>
      </c>
      <c r="MJ30" s="17">
        <v>0</v>
      </c>
      <c r="MK30" s="26">
        <v>0</v>
      </c>
      <c r="ML30" s="26">
        <v>0</v>
      </c>
      <c r="MM30" s="17" t="s">
        <v>55</v>
      </c>
      <c r="MN30" s="17">
        <v>0</v>
      </c>
      <c r="MO30" s="17">
        <v>0</v>
      </c>
      <c r="MP30" s="26">
        <v>0</v>
      </c>
      <c r="MQ30" s="17">
        <v>0</v>
      </c>
      <c r="MR30" s="17" t="s">
        <v>55</v>
      </c>
      <c r="MS30" s="17">
        <v>146.19999999999999</v>
      </c>
      <c r="MT30" s="17">
        <v>62</v>
      </c>
      <c r="MU30" s="26">
        <v>62</v>
      </c>
      <c r="MV30" s="17">
        <v>60</v>
      </c>
      <c r="MW30" s="17">
        <f>MV30/MU30%</f>
        <v>96.774193548387103</v>
      </c>
      <c r="MX30" s="17">
        <v>0</v>
      </c>
      <c r="MY30" s="17">
        <v>0</v>
      </c>
      <c r="MZ30" s="26">
        <v>0</v>
      </c>
      <c r="NA30" s="17">
        <v>0</v>
      </c>
      <c r="NB30" s="17" t="s">
        <v>55</v>
      </c>
      <c r="NC30" s="17">
        <v>68.2</v>
      </c>
      <c r="ND30" s="17">
        <v>0</v>
      </c>
      <c r="NE30" s="17">
        <v>0</v>
      </c>
      <c r="NF30" s="17">
        <v>0</v>
      </c>
      <c r="NG30" s="17" t="s">
        <v>55</v>
      </c>
      <c r="NH30" s="17">
        <v>190.6</v>
      </c>
      <c r="NI30" s="17">
        <v>253.6</v>
      </c>
      <c r="NJ30" s="26">
        <v>253.6</v>
      </c>
      <c r="NK30" s="17">
        <v>253.3</v>
      </c>
      <c r="NL30" s="17">
        <f t="shared" si="71"/>
        <v>99.881703470031553</v>
      </c>
      <c r="NM30" s="17">
        <v>172</v>
      </c>
      <c r="NN30" s="17">
        <v>172</v>
      </c>
      <c r="NO30" s="26">
        <v>172</v>
      </c>
      <c r="NP30" s="17">
        <v>172</v>
      </c>
      <c r="NQ30" s="17">
        <f t="shared" si="38"/>
        <v>100</v>
      </c>
      <c r="NR30" s="47">
        <f t="shared" si="39"/>
        <v>438.4</v>
      </c>
      <c r="NS30" s="47">
        <f t="shared" si="40"/>
        <v>1168.6999999999998</v>
      </c>
      <c r="NT30" s="47">
        <f t="shared" si="41"/>
        <v>18411.5</v>
      </c>
      <c r="NU30" s="47">
        <f t="shared" si="42"/>
        <v>18399.2</v>
      </c>
      <c r="NV30" s="52">
        <f t="shared" si="43"/>
        <v>99.933193927708231</v>
      </c>
      <c r="NW30" s="24">
        <v>0</v>
      </c>
      <c r="NX30" s="24">
        <v>655.4</v>
      </c>
      <c r="NY30" s="24">
        <v>655.29999999999995</v>
      </c>
      <c r="NZ30" s="24">
        <v>655.4</v>
      </c>
      <c r="OA30" s="24">
        <f t="shared" si="72"/>
        <v>100.01526018617429</v>
      </c>
      <c r="OB30" s="24">
        <v>0</v>
      </c>
      <c r="OC30" s="24">
        <v>0</v>
      </c>
      <c r="OD30" s="24">
        <v>0</v>
      </c>
      <c r="OE30" s="24">
        <v>0</v>
      </c>
      <c r="OF30" s="24" t="s">
        <v>55</v>
      </c>
      <c r="OG30" s="24">
        <v>0</v>
      </c>
      <c r="OH30" s="24">
        <v>0</v>
      </c>
      <c r="OI30" s="24">
        <v>11500</v>
      </c>
      <c r="OJ30" s="24">
        <v>11500</v>
      </c>
      <c r="OK30" s="24">
        <f t="shared" si="73"/>
        <v>100</v>
      </c>
      <c r="OL30" s="24">
        <v>0</v>
      </c>
      <c r="OM30" s="24">
        <v>0</v>
      </c>
      <c r="ON30" s="24">
        <v>5608.9</v>
      </c>
      <c r="OO30" s="24">
        <v>5608.9</v>
      </c>
      <c r="OP30" s="24">
        <f t="shared" si="74"/>
        <v>100</v>
      </c>
      <c r="OQ30" s="24">
        <v>0</v>
      </c>
      <c r="OR30" s="24">
        <v>0</v>
      </c>
      <c r="OS30" s="24">
        <v>0</v>
      </c>
      <c r="OT30" s="24">
        <v>0</v>
      </c>
      <c r="OU30" s="24" t="s">
        <v>55</v>
      </c>
      <c r="OV30" s="24">
        <v>0</v>
      </c>
      <c r="OW30" s="24">
        <v>74.900000000000006</v>
      </c>
      <c r="OX30" s="24">
        <v>74.900000000000006</v>
      </c>
      <c r="OY30" s="24">
        <v>62.5</v>
      </c>
      <c r="OZ30" s="24">
        <f t="shared" si="44"/>
        <v>83.444592790387176</v>
      </c>
      <c r="PA30" s="24">
        <v>0</v>
      </c>
      <c r="PB30" s="24">
        <v>0</v>
      </c>
      <c r="PC30" s="24">
        <v>134</v>
      </c>
      <c r="PD30" s="24">
        <v>134</v>
      </c>
      <c r="PE30" s="24">
        <f t="shared" si="45"/>
        <v>100</v>
      </c>
      <c r="PF30" s="24">
        <v>0</v>
      </c>
      <c r="PG30" s="24">
        <v>0</v>
      </c>
      <c r="PH30" s="24">
        <v>0</v>
      </c>
      <c r="PI30" s="24">
        <v>0</v>
      </c>
      <c r="PJ30" s="24" t="s">
        <v>55</v>
      </c>
      <c r="PK30" s="24">
        <v>0</v>
      </c>
      <c r="PL30" s="24">
        <v>0</v>
      </c>
      <c r="PM30" s="30">
        <v>0</v>
      </c>
      <c r="PN30" s="17">
        <v>0</v>
      </c>
      <c r="PO30" s="17" t="s">
        <v>55</v>
      </c>
      <c r="PP30" s="17">
        <v>0</v>
      </c>
      <c r="PQ30" s="17">
        <v>0</v>
      </c>
      <c r="PR30" s="30">
        <v>0</v>
      </c>
      <c r="PS30" s="30">
        <v>0</v>
      </c>
      <c r="PT30" s="30" t="s">
        <v>55</v>
      </c>
      <c r="PU30" s="30">
        <v>438.4</v>
      </c>
      <c r="PV30" s="30">
        <v>438.4</v>
      </c>
      <c r="PW30" s="17">
        <v>438.4</v>
      </c>
      <c r="PX30" s="17">
        <v>438.4</v>
      </c>
      <c r="PY30" s="18">
        <f t="shared" si="46"/>
        <v>100</v>
      </c>
      <c r="PZ30" s="18">
        <v>0</v>
      </c>
      <c r="QA30" s="18">
        <v>0</v>
      </c>
      <c r="QB30" s="17">
        <v>0</v>
      </c>
      <c r="QC30" s="17">
        <v>0</v>
      </c>
      <c r="QD30" s="17" t="s">
        <v>55</v>
      </c>
      <c r="QE30" s="17">
        <v>0</v>
      </c>
      <c r="QF30" s="17">
        <v>0</v>
      </c>
      <c r="QG30" s="17">
        <v>0</v>
      </c>
      <c r="QH30" s="17">
        <v>0</v>
      </c>
      <c r="QI30" s="18" t="s">
        <v>55</v>
      </c>
      <c r="QJ30" s="18">
        <v>0</v>
      </c>
      <c r="QK30" s="18">
        <v>0</v>
      </c>
      <c r="QL30" s="17">
        <v>0</v>
      </c>
      <c r="QM30" s="17">
        <v>0</v>
      </c>
      <c r="QN30" s="18" t="s">
        <v>55</v>
      </c>
      <c r="QO30" s="18">
        <v>0</v>
      </c>
      <c r="QP30" s="18">
        <v>0</v>
      </c>
      <c r="QQ30" s="17">
        <v>0</v>
      </c>
      <c r="QR30" s="17">
        <v>0</v>
      </c>
      <c r="QS30" s="18" t="s">
        <v>55</v>
      </c>
      <c r="QT30" s="18">
        <v>0</v>
      </c>
      <c r="QU30" s="18">
        <v>0</v>
      </c>
      <c r="QV30" s="17">
        <v>0</v>
      </c>
      <c r="QW30" s="17">
        <v>0</v>
      </c>
      <c r="QX30" s="17" t="s">
        <v>55</v>
      </c>
      <c r="QY30" s="18">
        <v>0</v>
      </c>
      <c r="QZ30" s="17">
        <v>0</v>
      </c>
      <c r="RA30" s="17">
        <v>0</v>
      </c>
      <c r="RB30" s="17">
        <v>0</v>
      </c>
      <c r="RC30" s="18" t="s">
        <v>55</v>
      </c>
      <c r="RD30" s="18">
        <v>0</v>
      </c>
      <c r="RE30" s="18">
        <v>0</v>
      </c>
      <c r="RF30" s="17">
        <v>0</v>
      </c>
      <c r="RG30" s="17">
        <v>0</v>
      </c>
      <c r="RH30" s="18" t="s">
        <v>55</v>
      </c>
      <c r="RI30" s="18">
        <v>0</v>
      </c>
      <c r="RJ30" s="18">
        <v>0</v>
      </c>
      <c r="RK30" s="17">
        <v>0</v>
      </c>
      <c r="RL30" s="17">
        <v>0</v>
      </c>
      <c r="RM30" s="18" t="s">
        <v>55</v>
      </c>
      <c r="RN30" s="18">
        <v>0</v>
      </c>
      <c r="RO30" s="18">
        <v>0</v>
      </c>
      <c r="RP30" s="17">
        <v>0</v>
      </c>
      <c r="RQ30" s="17">
        <v>0</v>
      </c>
      <c r="RR30" s="17" t="s">
        <v>55</v>
      </c>
      <c r="RS30" s="17">
        <v>0</v>
      </c>
      <c r="RT30" s="17">
        <v>0</v>
      </c>
      <c r="RU30" s="17">
        <v>0</v>
      </c>
      <c r="RV30" s="17">
        <v>0</v>
      </c>
      <c r="RW30" s="18" t="s">
        <v>55</v>
      </c>
      <c r="RX30" s="18">
        <v>0</v>
      </c>
      <c r="RY30" s="18">
        <v>0</v>
      </c>
      <c r="RZ30" s="17">
        <v>0</v>
      </c>
      <c r="SA30" s="17">
        <v>0</v>
      </c>
      <c r="SB30" s="18" t="s">
        <v>55</v>
      </c>
      <c r="SC30" s="18">
        <v>0</v>
      </c>
      <c r="SD30" s="18">
        <v>0</v>
      </c>
      <c r="SE30" s="18">
        <v>0</v>
      </c>
      <c r="SF30" s="18">
        <v>0</v>
      </c>
      <c r="SG30" s="18" t="s">
        <v>55</v>
      </c>
      <c r="SH30" s="18">
        <v>0</v>
      </c>
      <c r="SI30" s="18">
        <v>0</v>
      </c>
      <c r="SJ30" s="18">
        <v>0</v>
      </c>
      <c r="SK30" s="18">
        <v>0</v>
      </c>
      <c r="SL30" s="18" t="s">
        <v>55</v>
      </c>
      <c r="SM30" s="18">
        <v>0</v>
      </c>
      <c r="SN30" s="18">
        <v>0</v>
      </c>
      <c r="SO30" s="18">
        <v>0</v>
      </c>
      <c r="SP30" s="18">
        <v>0</v>
      </c>
      <c r="SQ30" s="18" t="s">
        <v>55</v>
      </c>
      <c r="SR30" s="18">
        <v>0</v>
      </c>
      <c r="SS30" s="18">
        <v>0</v>
      </c>
      <c r="ST30" s="18">
        <v>0</v>
      </c>
      <c r="SU30" s="18">
        <v>0</v>
      </c>
      <c r="SV30" s="18" t="s">
        <v>55</v>
      </c>
      <c r="SW30" s="18">
        <v>0</v>
      </c>
      <c r="SX30" s="18">
        <v>0</v>
      </c>
      <c r="SY30" s="18">
        <v>0</v>
      </c>
      <c r="SZ30" s="18">
        <v>0</v>
      </c>
      <c r="TA30" s="18" t="s">
        <v>55</v>
      </c>
      <c r="TB30" s="18">
        <v>0</v>
      </c>
      <c r="TC30" s="18">
        <v>0</v>
      </c>
      <c r="TD30" s="17">
        <v>0</v>
      </c>
      <c r="TE30" s="17">
        <v>0</v>
      </c>
      <c r="TF30" s="18" t="s">
        <v>55</v>
      </c>
      <c r="TG30" s="18">
        <v>0</v>
      </c>
      <c r="TH30" s="18">
        <v>0</v>
      </c>
      <c r="TI30" s="17">
        <v>0</v>
      </c>
      <c r="TJ30" s="17">
        <v>0</v>
      </c>
      <c r="TK30" s="18" t="s">
        <v>55</v>
      </c>
      <c r="TL30" s="18">
        <v>0</v>
      </c>
      <c r="TM30" s="18">
        <v>0</v>
      </c>
      <c r="TN30" s="17">
        <v>0</v>
      </c>
      <c r="TO30" s="17">
        <v>0</v>
      </c>
      <c r="TP30" s="18" t="s">
        <v>55</v>
      </c>
      <c r="TQ30" s="18">
        <v>0</v>
      </c>
      <c r="TR30" s="18">
        <v>0</v>
      </c>
      <c r="TS30" s="18">
        <v>0</v>
      </c>
      <c r="TT30" s="18">
        <v>0</v>
      </c>
      <c r="TU30" s="18" t="s">
        <v>55</v>
      </c>
      <c r="TV30" s="44">
        <f t="shared" si="48"/>
        <v>100179.2</v>
      </c>
      <c r="TW30" s="44">
        <f t="shared" si="49"/>
        <v>107768.9</v>
      </c>
      <c r="TX30" s="44">
        <f t="shared" si="50"/>
        <v>126665.70000000001</v>
      </c>
      <c r="TY30" s="44">
        <f t="shared" si="51"/>
        <v>123192.49999999999</v>
      </c>
      <c r="TZ30" s="45">
        <f t="shared" si="22"/>
        <v>97.257979074050809</v>
      </c>
      <c r="UA30" s="7"/>
      <c r="UB30" s="7"/>
      <c r="UD30" s="9"/>
    </row>
    <row r="31" spans="1:550" x14ac:dyDescent="0.2">
      <c r="A31" s="20" t="s">
        <v>34</v>
      </c>
      <c r="B31" s="47">
        <f t="shared" si="23"/>
        <v>150306</v>
      </c>
      <c r="C31" s="47">
        <f t="shared" si="23"/>
        <v>151307.5</v>
      </c>
      <c r="D31" s="44">
        <f t="shared" si="52"/>
        <v>152217.5</v>
      </c>
      <c r="E31" s="44">
        <f t="shared" si="53"/>
        <v>152217.5</v>
      </c>
      <c r="F31" s="45">
        <f t="shared" si="54"/>
        <v>100</v>
      </c>
      <c r="G31" s="17">
        <v>150306</v>
      </c>
      <c r="H31" s="17">
        <v>150306</v>
      </c>
      <c r="I31" s="30">
        <v>150306</v>
      </c>
      <c r="J31" s="17">
        <v>150306</v>
      </c>
      <c r="K31" s="17">
        <f t="shared" si="55"/>
        <v>100</v>
      </c>
      <c r="L31" s="17">
        <v>0</v>
      </c>
      <c r="M31" s="17">
        <v>1001.5</v>
      </c>
      <c r="N31" s="30">
        <v>1001.5</v>
      </c>
      <c r="O31" s="17">
        <v>1001.5</v>
      </c>
      <c r="P31" s="17">
        <f t="shared" si="56"/>
        <v>100</v>
      </c>
      <c r="Q31" s="17">
        <v>0</v>
      </c>
      <c r="R31" s="17">
        <v>0</v>
      </c>
      <c r="S31" s="17">
        <v>0</v>
      </c>
      <c r="T31" s="17">
        <v>0</v>
      </c>
      <c r="U31" s="17" t="s">
        <v>55</v>
      </c>
      <c r="V31" s="17">
        <v>0</v>
      </c>
      <c r="W31" s="33">
        <v>0</v>
      </c>
      <c r="X31" s="33">
        <v>0</v>
      </c>
      <c r="Y31" s="33">
        <v>0</v>
      </c>
      <c r="Z31" s="18" t="s">
        <v>55</v>
      </c>
      <c r="AA31" s="18">
        <v>0</v>
      </c>
      <c r="AB31" s="18">
        <v>0</v>
      </c>
      <c r="AC31" s="33">
        <v>910</v>
      </c>
      <c r="AD31" s="33">
        <v>910</v>
      </c>
      <c r="AE31" s="18">
        <f t="shared" si="25"/>
        <v>100</v>
      </c>
      <c r="AF31" s="44">
        <f t="shared" si="57"/>
        <v>69667.100000000006</v>
      </c>
      <c r="AG31" s="44">
        <f t="shared" si="58"/>
        <v>253950</v>
      </c>
      <c r="AH31" s="44">
        <f t="shared" si="59"/>
        <v>256369.3</v>
      </c>
      <c r="AI31" s="44">
        <f t="shared" si="60"/>
        <v>255619.89999999997</v>
      </c>
      <c r="AJ31" s="45">
        <f t="shared" si="27"/>
        <v>99.707687308893838</v>
      </c>
      <c r="AK31" s="17">
        <v>0</v>
      </c>
      <c r="AL31" s="17">
        <v>13162.2</v>
      </c>
      <c r="AM31" s="17">
        <v>13162.2</v>
      </c>
      <c r="AN31" s="17">
        <v>12412.8</v>
      </c>
      <c r="AO31" s="17">
        <f t="shared" si="61"/>
        <v>94.306422938414542</v>
      </c>
      <c r="AP31" s="17">
        <v>0</v>
      </c>
      <c r="AQ31" s="17">
        <v>0</v>
      </c>
      <c r="AR31" s="30">
        <v>0</v>
      </c>
      <c r="AS31" s="17">
        <v>0</v>
      </c>
      <c r="AT31" s="17" t="s">
        <v>55</v>
      </c>
      <c r="AU31" s="17">
        <v>0</v>
      </c>
      <c r="AV31" s="17">
        <v>0</v>
      </c>
      <c r="AW31" s="17">
        <v>0</v>
      </c>
      <c r="AX31" s="17">
        <v>0</v>
      </c>
      <c r="AY31" s="17" t="s">
        <v>55</v>
      </c>
      <c r="AZ31" s="17">
        <v>0</v>
      </c>
      <c r="BA31" s="17">
        <v>0</v>
      </c>
      <c r="BB31" s="30">
        <v>0</v>
      </c>
      <c r="BC31" s="17">
        <v>0</v>
      </c>
      <c r="BD31" s="17" t="s">
        <v>55</v>
      </c>
      <c r="BE31" s="17">
        <v>0</v>
      </c>
      <c r="BF31" s="17">
        <v>0</v>
      </c>
      <c r="BG31" s="30">
        <v>0</v>
      </c>
      <c r="BH31" s="17">
        <v>0</v>
      </c>
      <c r="BI31" s="17" t="s">
        <v>55</v>
      </c>
      <c r="BJ31" s="17">
        <v>0</v>
      </c>
      <c r="BK31" s="17">
        <v>0</v>
      </c>
      <c r="BL31" s="30">
        <v>0</v>
      </c>
      <c r="BM31" s="30">
        <v>0</v>
      </c>
      <c r="BN31" s="17" t="s">
        <v>55</v>
      </c>
      <c r="BO31" s="17">
        <v>0</v>
      </c>
      <c r="BP31" s="17">
        <v>0</v>
      </c>
      <c r="BQ31" s="30">
        <v>0</v>
      </c>
      <c r="BR31" s="30">
        <v>0</v>
      </c>
      <c r="BS31" s="17" t="s">
        <v>55</v>
      </c>
      <c r="BT31" s="17">
        <v>5521.3</v>
      </c>
      <c r="BU31" s="17">
        <v>10364.6</v>
      </c>
      <c r="BV31" s="30">
        <v>10355.4</v>
      </c>
      <c r="BW31" s="30">
        <v>10355.4</v>
      </c>
      <c r="BX31" s="17">
        <f t="shared" si="62"/>
        <v>100</v>
      </c>
      <c r="BY31" s="17">
        <v>0</v>
      </c>
      <c r="BZ31" s="17">
        <v>0</v>
      </c>
      <c r="CA31" s="17">
        <v>0</v>
      </c>
      <c r="CB31" s="17">
        <v>0</v>
      </c>
      <c r="CC31" s="17" t="s">
        <v>55</v>
      </c>
      <c r="CD31" s="17">
        <v>0</v>
      </c>
      <c r="CE31" s="17">
        <v>0</v>
      </c>
      <c r="CF31" s="17">
        <v>0</v>
      </c>
      <c r="CG31" s="17">
        <v>0</v>
      </c>
      <c r="CH31" s="17" t="s">
        <v>55</v>
      </c>
      <c r="CI31" s="17">
        <v>668.1</v>
      </c>
      <c r="CJ31" s="17">
        <v>668.1</v>
      </c>
      <c r="CK31" s="17">
        <v>668.1</v>
      </c>
      <c r="CL31" s="17">
        <v>668.1</v>
      </c>
      <c r="CM31" s="17">
        <f t="shared" si="75"/>
        <v>100</v>
      </c>
      <c r="CN31" s="17">
        <v>0</v>
      </c>
      <c r="CO31" s="17">
        <v>3387.6</v>
      </c>
      <c r="CP31" s="30">
        <v>3387.6</v>
      </c>
      <c r="CQ31" s="17">
        <v>3387.6</v>
      </c>
      <c r="CR31" s="17">
        <f t="shared" si="28"/>
        <v>100</v>
      </c>
      <c r="CS31" s="17">
        <v>0</v>
      </c>
      <c r="CT31" s="17">
        <v>0</v>
      </c>
      <c r="CU31" s="17">
        <v>0</v>
      </c>
      <c r="CV31" s="17">
        <v>0</v>
      </c>
      <c r="CW31" s="17" t="s">
        <v>55</v>
      </c>
      <c r="CX31" s="17">
        <v>0</v>
      </c>
      <c r="CY31" s="17">
        <v>0</v>
      </c>
      <c r="CZ31" s="30">
        <v>0</v>
      </c>
      <c r="DA31" s="30">
        <v>0</v>
      </c>
      <c r="DB31" s="17" t="s">
        <v>55</v>
      </c>
      <c r="DC31" s="17">
        <v>89.5</v>
      </c>
      <c r="DD31" s="17">
        <v>89.5</v>
      </c>
      <c r="DE31" s="30">
        <v>89.5</v>
      </c>
      <c r="DF31" s="17">
        <v>89.5</v>
      </c>
      <c r="DG31" s="17">
        <f t="shared" si="29"/>
        <v>100</v>
      </c>
      <c r="DH31" s="17">
        <v>0</v>
      </c>
      <c r="DI31" s="17">
        <v>0</v>
      </c>
      <c r="DJ31" s="30">
        <v>0</v>
      </c>
      <c r="DK31" s="17">
        <v>0</v>
      </c>
      <c r="DL31" s="17" t="s">
        <v>55</v>
      </c>
      <c r="DM31" s="17">
        <v>0</v>
      </c>
      <c r="DN31" s="17">
        <v>0</v>
      </c>
      <c r="DO31" s="30">
        <v>0</v>
      </c>
      <c r="DP31" s="30">
        <v>0</v>
      </c>
      <c r="DQ31" s="17" t="s">
        <v>55</v>
      </c>
      <c r="DR31" s="17">
        <v>501.5</v>
      </c>
      <c r="DS31" s="17">
        <v>501.5</v>
      </c>
      <c r="DT31" s="30">
        <v>501.5</v>
      </c>
      <c r="DU31" s="17">
        <v>501.5</v>
      </c>
      <c r="DV31" s="17">
        <f>(DU31/DT31)*100</f>
        <v>100</v>
      </c>
      <c r="DW31" s="17">
        <v>0</v>
      </c>
      <c r="DX31" s="17">
        <v>0</v>
      </c>
      <c r="DY31" s="30">
        <v>0</v>
      </c>
      <c r="DZ31" s="30">
        <v>0</v>
      </c>
      <c r="EA31" s="17" t="s">
        <v>55</v>
      </c>
      <c r="EB31" s="17">
        <v>0</v>
      </c>
      <c r="EC31" s="17">
        <v>0</v>
      </c>
      <c r="ED31" s="30">
        <v>0</v>
      </c>
      <c r="EE31" s="30">
        <v>0</v>
      </c>
      <c r="EF31" s="17" t="s">
        <v>55</v>
      </c>
      <c r="EG31" s="17">
        <v>1047.5</v>
      </c>
      <c r="EH31" s="17">
        <v>1047.5</v>
      </c>
      <c r="EI31" s="30">
        <v>1047.5</v>
      </c>
      <c r="EJ31" s="17">
        <v>1047.5</v>
      </c>
      <c r="EK31" s="17">
        <f t="shared" si="79"/>
        <v>100</v>
      </c>
      <c r="EL31" s="17">
        <v>0</v>
      </c>
      <c r="EM31" s="17">
        <v>0</v>
      </c>
      <c r="EN31" s="17">
        <v>0</v>
      </c>
      <c r="EO31" s="17">
        <v>0</v>
      </c>
      <c r="EP31" s="17" t="s">
        <v>55</v>
      </c>
      <c r="EQ31" s="17">
        <v>0</v>
      </c>
      <c r="ER31" s="17">
        <v>0</v>
      </c>
      <c r="ES31" s="17">
        <v>0</v>
      </c>
      <c r="ET31" s="17">
        <v>0</v>
      </c>
      <c r="EU31" s="17" t="s">
        <v>55</v>
      </c>
      <c r="EV31" s="17">
        <v>0</v>
      </c>
      <c r="EW31" s="17">
        <v>1020.3</v>
      </c>
      <c r="EX31" s="30">
        <v>1020.3</v>
      </c>
      <c r="EY31" s="30">
        <v>1020.3</v>
      </c>
      <c r="EZ31" s="24">
        <f t="shared" si="63"/>
        <v>100</v>
      </c>
      <c r="FA31" s="24">
        <v>0</v>
      </c>
      <c r="FB31" s="24">
        <v>0</v>
      </c>
      <c r="FC31" s="30">
        <v>0</v>
      </c>
      <c r="FD31" s="30">
        <v>0</v>
      </c>
      <c r="FE31" s="24" t="s">
        <v>55</v>
      </c>
      <c r="FF31" s="24">
        <v>0</v>
      </c>
      <c r="FG31" s="24">
        <v>2000</v>
      </c>
      <c r="FH31" s="24">
        <v>2000</v>
      </c>
      <c r="FI31" s="24">
        <v>2000</v>
      </c>
      <c r="FJ31" s="24">
        <f t="shared" si="64"/>
        <v>100</v>
      </c>
      <c r="FK31" s="24">
        <v>0</v>
      </c>
      <c r="FL31" s="24">
        <v>0</v>
      </c>
      <c r="FM31" s="30">
        <v>0</v>
      </c>
      <c r="FN31" s="30">
        <v>0</v>
      </c>
      <c r="FO31" s="24" t="s">
        <v>55</v>
      </c>
      <c r="FP31" s="24">
        <v>183.9</v>
      </c>
      <c r="FQ31" s="24">
        <v>183.9</v>
      </c>
      <c r="FR31" s="30">
        <v>184</v>
      </c>
      <c r="FS31" s="24">
        <v>184</v>
      </c>
      <c r="FT31" s="24">
        <f>FS31/FR31%</f>
        <v>100</v>
      </c>
      <c r="FU31" s="24">
        <v>0</v>
      </c>
      <c r="FV31" s="24">
        <v>0</v>
      </c>
      <c r="FW31" s="24">
        <v>0</v>
      </c>
      <c r="FX31" s="24">
        <v>0</v>
      </c>
      <c r="FY31" s="24" t="s">
        <v>55</v>
      </c>
      <c r="FZ31" s="24">
        <v>0</v>
      </c>
      <c r="GA31" s="24">
        <v>3583.2</v>
      </c>
      <c r="GB31" s="24">
        <v>3583.1</v>
      </c>
      <c r="GC31" s="24">
        <v>3583.1</v>
      </c>
      <c r="GD31" s="24">
        <f t="shared" si="31"/>
        <v>100.00000000000001</v>
      </c>
      <c r="GE31" s="24">
        <v>0</v>
      </c>
      <c r="GF31" s="24">
        <v>0</v>
      </c>
      <c r="GG31" s="24">
        <v>0</v>
      </c>
      <c r="GH31" s="24">
        <v>0</v>
      </c>
      <c r="GI31" s="24" t="s">
        <v>55</v>
      </c>
      <c r="GJ31" s="24">
        <v>0</v>
      </c>
      <c r="GK31" s="24">
        <v>13715.4</v>
      </c>
      <c r="GL31" s="24">
        <v>13715.4</v>
      </c>
      <c r="GM31" s="24">
        <v>13715.4</v>
      </c>
      <c r="GN31" s="24">
        <f>GM31/GL31%</f>
        <v>100</v>
      </c>
      <c r="GO31" s="24">
        <v>28908</v>
      </c>
      <c r="GP31" s="24">
        <v>28908</v>
      </c>
      <c r="GQ31" s="24">
        <v>28908</v>
      </c>
      <c r="GR31" s="24">
        <v>28908</v>
      </c>
      <c r="GS31" s="25">
        <f>(GR31/GQ31)*100</f>
        <v>100</v>
      </c>
      <c r="GT31" s="25">
        <v>0</v>
      </c>
      <c r="GU31" s="25">
        <v>0</v>
      </c>
      <c r="GV31" s="24">
        <v>0</v>
      </c>
      <c r="GW31" s="24">
        <v>0</v>
      </c>
      <c r="GX31" s="24" t="s">
        <v>55</v>
      </c>
      <c r="GY31" s="24">
        <v>2381.1</v>
      </c>
      <c r="GZ31" s="24">
        <v>19225.599999999999</v>
      </c>
      <c r="HA31" s="24">
        <v>21654.1</v>
      </c>
      <c r="HB31" s="24">
        <v>21654.1</v>
      </c>
      <c r="HC31" s="24">
        <f t="shared" si="33"/>
        <v>100</v>
      </c>
      <c r="HD31" s="24">
        <v>0</v>
      </c>
      <c r="HE31" s="24">
        <v>0</v>
      </c>
      <c r="HF31" s="24">
        <v>0</v>
      </c>
      <c r="HG31" s="24">
        <v>0</v>
      </c>
      <c r="HH31" s="24" t="s">
        <v>55</v>
      </c>
      <c r="HI31" s="24">
        <v>0</v>
      </c>
      <c r="HJ31" s="24">
        <v>0</v>
      </c>
      <c r="HK31" s="24">
        <v>0</v>
      </c>
      <c r="HL31" s="24">
        <v>0</v>
      </c>
      <c r="HM31" s="24" t="s">
        <v>55</v>
      </c>
      <c r="HN31" s="24">
        <v>0</v>
      </c>
      <c r="HO31" s="24">
        <v>0</v>
      </c>
      <c r="HP31" s="24">
        <v>0</v>
      </c>
      <c r="HQ31" s="24">
        <v>0</v>
      </c>
      <c r="HR31" s="24" t="s">
        <v>55</v>
      </c>
      <c r="HS31" s="24">
        <v>0</v>
      </c>
      <c r="HT31" s="24">
        <v>2486.3000000000002</v>
      </c>
      <c r="HU31" s="24">
        <v>2486.3000000000002</v>
      </c>
      <c r="HV31" s="24">
        <v>2486.3000000000002</v>
      </c>
      <c r="HW31" s="24">
        <f>HV31/HU31%</f>
        <v>100</v>
      </c>
      <c r="HX31" s="24">
        <v>0</v>
      </c>
      <c r="HY31" s="24">
        <v>0</v>
      </c>
      <c r="HZ31" s="24">
        <v>0</v>
      </c>
      <c r="IA31" s="24">
        <v>0</v>
      </c>
      <c r="IB31" s="24" t="s">
        <v>55</v>
      </c>
      <c r="IC31" s="24">
        <v>30366.2</v>
      </c>
      <c r="ID31" s="24">
        <v>153606.29999999999</v>
      </c>
      <c r="IE31" s="24">
        <v>153606.29999999999</v>
      </c>
      <c r="IF31" s="24">
        <v>153606.29999999999</v>
      </c>
      <c r="IG31" s="24">
        <f t="shared" si="78"/>
        <v>100</v>
      </c>
      <c r="IH31" s="24">
        <v>0</v>
      </c>
      <c r="II31" s="24">
        <v>0</v>
      </c>
      <c r="IJ31" s="30">
        <v>0</v>
      </c>
      <c r="IK31" s="30">
        <v>0</v>
      </c>
      <c r="IL31" s="25" t="s">
        <v>55</v>
      </c>
      <c r="IM31" s="15">
        <f t="shared" si="65"/>
        <v>154476.10000000003</v>
      </c>
      <c r="IN31" s="15">
        <f t="shared" si="66"/>
        <v>195425.70000000004</v>
      </c>
      <c r="IO31" s="15">
        <f t="shared" si="67"/>
        <v>199375.10000000003</v>
      </c>
      <c r="IP31" s="15">
        <f t="shared" si="68"/>
        <v>199247.30000000005</v>
      </c>
      <c r="IQ31" s="13">
        <f t="shared" si="69"/>
        <v>99.935899718670996</v>
      </c>
      <c r="IR31" s="17">
        <v>1406.9</v>
      </c>
      <c r="IS31" s="17">
        <v>1406.9</v>
      </c>
      <c r="IT31" s="26">
        <v>1406.9</v>
      </c>
      <c r="IU31" s="26">
        <v>1406.9</v>
      </c>
      <c r="IV31" s="17">
        <f t="shared" si="4"/>
        <v>100</v>
      </c>
      <c r="IW31" s="17">
        <v>0</v>
      </c>
      <c r="IX31" s="17">
        <v>0</v>
      </c>
      <c r="IY31" s="26">
        <v>0</v>
      </c>
      <c r="IZ31" s="17">
        <v>0</v>
      </c>
      <c r="JA31" s="17" t="s">
        <v>55</v>
      </c>
      <c r="JB31" s="17">
        <v>0</v>
      </c>
      <c r="JC31" s="17">
        <v>0</v>
      </c>
      <c r="JD31" s="26">
        <v>0</v>
      </c>
      <c r="JE31" s="17">
        <v>0</v>
      </c>
      <c r="JF31" s="17" t="s">
        <v>55</v>
      </c>
      <c r="JG31" s="17">
        <v>56207.199999999997</v>
      </c>
      <c r="JH31" s="17">
        <v>50345.8</v>
      </c>
      <c r="JI31" s="26">
        <v>53089.7</v>
      </c>
      <c r="JJ31" s="17">
        <v>53089.7</v>
      </c>
      <c r="JK31" s="17">
        <f t="shared" si="35"/>
        <v>100</v>
      </c>
      <c r="JL31" s="17">
        <v>81358.899999999994</v>
      </c>
      <c r="JM31" s="17">
        <v>130211.5</v>
      </c>
      <c r="JN31" s="24">
        <v>131417</v>
      </c>
      <c r="JO31" s="24">
        <v>131417</v>
      </c>
      <c r="JP31" s="25">
        <f t="shared" si="36"/>
        <v>100</v>
      </c>
      <c r="JQ31" s="25">
        <v>4252.5</v>
      </c>
      <c r="JR31" s="25">
        <v>2789</v>
      </c>
      <c r="JS31" s="26">
        <v>2789</v>
      </c>
      <c r="JT31" s="24">
        <v>2789</v>
      </c>
      <c r="JU31" s="24">
        <f t="shared" si="37"/>
        <v>100</v>
      </c>
      <c r="JV31" s="24">
        <v>375.4</v>
      </c>
      <c r="JW31" s="24">
        <v>0</v>
      </c>
      <c r="JX31" s="26">
        <v>0</v>
      </c>
      <c r="JY31" s="17">
        <v>0</v>
      </c>
      <c r="JZ31" s="17" t="s">
        <v>55</v>
      </c>
      <c r="KA31" s="17">
        <v>0</v>
      </c>
      <c r="KB31" s="17">
        <v>0</v>
      </c>
      <c r="KC31" s="26">
        <v>0</v>
      </c>
      <c r="KD31" s="17">
        <v>0</v>
      </c>
      <c r="KE31" s="17" t="s">
        <v>55</v>
      </c>
      <c r="KF31" s="17">
        <v>82.7</v>
      </c>
      <c r="KG31" s="17">
        <v>82.7</v>
      </c>
      <c r="KH31" s="26">
        <v>82.7</v>
      </c>
      <c r="KI31" s="17">
        <v>20.7</v>
      </c>
      <c r="KJ31" s="17">
        <f>KI31/KH31%</f>
        <v>25.03022974607013</v>
      </c>
      <c r="KK31" s="17">
        <v>0</v>
      </c>
      <c r="KL31" s="17">
        <v>0</v>
      </c>
      <c r="KM31" s="26">
        <v>0</v>
      </c>
      <c r="KN31" s="17">
        <v>0</v>
      </c>
      <c r="KO31" s="17" t="s">
        <v>55</v>
      </c>
      <c r="KP31" s="17">
        <v>122.5</v>
      </c>
      <c r="KQ31" s="17">
        <v>122.5</v>
      </c>
      <c r="KR31" s="26">
        <v>122.5</v>
      </c>
      <c r="KS31" s="17">
        <v>122.5</v>
      </c>
      <c r="KT31" s="17">
        <f t="shared" si="9"/>
        <v>99.999999999999986</v>
      </c>
      <c r="KU31" s="17">
        <v>12.6</v>
      </c>
      <c r="KV31" s="17">
        <v>12.6</v>
      </c>
      <c r="KW31" s="26">
        <v>12.6</v>
      </c>
      <c r="KX31" s="17">
        <v>12.6</v>
      </c>
      <c r="KY31" s="17">
        <f t="shared" si="10"/>
        <v>100</v>
      </c>
      <c r="KZ31" s="17">
        <v>63.6</v>
      </c>
      <c r="LA31" s="17">
        <v>45.4</v>
      </c>
      <c r="LB31" s="26">
        <v>45.4</v>
      </c>
      <c r="LC31" s="17">
        <v>45.4</v>
      </c>
      <c r="LD31" s="17">
        <f t="shared" si="70"/>
        <v>100</v>
      </c>
      <c r="LE31" s="17">
        <v>0</v>
      </c>
      <c r="LF31" s="17">
        <v>0</v>
      </c>
      <c r="LG31" s="26">
        <v>0</v>
      </c>
      <c r="LH31" s="17">
        <v>0</v>
      </c>
      <c r="LI31" s="17" t="s">
        <v>55</v>
      </c>
      <c r="LJ31" s="17">
        <v>635.1</v>
      </c>
      <c r="LK31" s="17">
        <v>635.1</v>
      </c>
      <c r="LL31" s="26">
        <v>635.1</v>
      </c>
      <c r="LM31" s="17">
        <v>571</v>
      </c>
      <c r="LN31" s="17">
        <f t="shared" si="11"/>
        <v>89.907101243898595</v>
      </c>
      <c r="LO31" s="17">
        <v>231.1</v>
      </c>
      <c r="LP31" s="17">
        <v>231.1</v>
      </c>
      <c r="LQ31" s="26">
        <v>231.1</v>
      </c>
      <c r="LR31" s="17">
        <v>231.1</v>
      </c>
      <c r="LS31" s="17">
        <f t="shared" si="12"/>
        <v>100</v>
      </c>
      <c r="LT31" s="17">
        <v>603.1</v>
      </c>
      <c r="LU31" s="17">
        <v>603.1</v>
      </c>
      <c r="LV31" s="26">
        <v>603.1</v>
      </c>
      <c r="LW31" s="17">
        <v>603.1</v>
      </c>
      <c r="LX31" s="17">
        <f>LW31/LV31%</f>
        <v>100</v>
      </c>
      <c r="LY31" s="17">
        <v>0</v>
      </c>
      <c r="LZ31" s="17">
        <v>0</v>
      </c>
      <c r="MA31" s="31">
        <v>0</v>
      </c>
      <c r="MB31" s="17">
        <v>0</v>
      </c>
      <c r="MC31" s="17" t="s">
        <v>55</v>
      </c>
      <c r="MD31" s="17">
        <v>1640.8</v>
      </c>
      <c r="ME31" s="17">
        <v>1722.6</v>
      </c>
      <c r="MF31" s="31">
        <v>1722.6</v>
      </c>
      <c r="MG31" s="17">
        <v>1722.6</v>
      </c>
      <c r="MH31" s="17">
        <f t="shared" si="13"/>
        <v>100</v>
      </c>
      <c r="MI31" s="17">
        <v>0</v>
      </c>
      <c r="MJ31" s="17">
        <v>0</v>
      </c>
      <c r="MK31" s="26">
        <v>0</v>
      </c>
      <c r="ML31" s="26">
        <v>0</v>
      </c>
      <c r="MM31" s="17" t="s">
        <v>55</v>
      </c>
      <c r="MN31" s="17">
        <v>38.9</v>
      </c>
      <c r="MO31" s="17">
        <v>40.299999999999997</v>
      </c>
      <c r="MP31" s="26">
        <v>40.299999999999997</v>
      </c>
      <c r="MQ31" s="17">
        <v>40.200000000000003</v>
      </c>
      <c r="MR31" s="17">
        <f t="shared" si="82"/>
        <v>99.751861042183634</v>
      </c>
      <c r="MS31" s="17">
        <v>667.6</v>
      </c>
      <c r="MT31" s="17">
        <v>255</v>
      </c>
      <c r="MU31" s="26">
        <v>255</v>
      </c>
      <c r="MV31" s="17">
        <v>255</v>
      </c>
      <c r="MW31" s="17">
        <f t="shared" ref="MW31:MW37" si="84">MV31/MU31%</f>
        <v>100</v>
      </c>
      <c r="MX31" s="17">
        <v>0</v>
      </c>
      <c r="MY31" s="17">
        <v>0</v>
      </c>
      <c r="MZ31" s="26">
        <v>0</v>
      </c>
      <c r="NA31" s="17">
        <v>0</v>
      </c>
      <c r="NB31" s="17" t="s">
        <v>55</v>
      </c>
      <c r="NC31" s="17">
        <v>238.2</v>
      </c>
      <c r="ND31" s="17">
        <v>0</v>
      </c>
      <c r="NE31" s="17">
        <v>0</v>
      </c>
      <c r="NF31" s="17">
        <v>0</v>
      </c>
      <c r="NG31" s="17" t="s">
        <v>55</v>
      </c>
      <c r="NH31" s="17">
        <v>4876</v>
      </c>
      <c r="NI31" s="17">
        <v>5259.1</v>
      </c>
      <c r="NJ31" s="26">
        <v>5259.1</v>
      </c>
      <c r="NK31" s="17">
        <v>5257.5</v>
      </c>
      <c r="NL31" s="17">
        <f t="shared" si="71"/>
        <v>99.969576543515046</v>
      </c>
      <c r="NM31" s="17">
        <v>1663</v>
      </c>
      <c r="NN31" s="17">
        <v>1663</v>
      </c>
      <c r="NO31" s="26">
        <v>1663</v>
      </c>
      <c r="NP31" s="17">
        <v>1663</v>
      </c>
      <c r="NQ31" s="17">
        <f t="shared" si="38"/>
        <v>100</v>
      </c>
      <c r="NR31" s="47">
        <f t="shared" si="39"/>
        <v>3741.3</v>
      </c>
      <c r="NS31" s="47">
        <f t="shared" si="40"/>
        <v>8845.2000000000007</v>
      </c>
      <c r="NT31" s="47">
        <f t="shared" si="41"/>
        <v>24066</v>
      </c>
      <c r="NU31" s="47">
        <f t="shared" si="42"/>
        <v>23964.5</v>
      </c>
      <c r="NV31" s="52">
        <f t="shared" si="43"/>
        <v>99.578243164630592</v>
      </c>
      <c r="NW31" s="24">
        <v>0</v>
      </c>
      <c r="NX31" s="24">
        <v>4593.5</v>
      </c>
      <c r="NY31" s="24">
        <v>4593.5</v>
      </c>
      <c r="NZ31" s="24">
        <v>4507.6000000000004</v>
      </c>
      <c r="OA31" s="24">
        <f t="shared" si="72"/>
        <v>98.129966256667032</v>
      </c>
      <c r="OB31" s="24">
        <v>0</v>
      </c>
      <c r="OC31" s="24">
        <v>0</v>
      </c>
      <c r="OD31" s="24">
        <v>0</v>
      </c>
      <c r="OE31" s="24">
        <v>0</v>
      </c>
      <c r="OF31" s="24" t="s">
        <v>55</v>
      </c>
      <c r="OG31" s="24">
        <v>0</v>
      </c>
      <c r="OH31" s="24">
        <v>0</v>
      </c>
      <c r="OI31" s="24">
        <v>11247.1</v>
      </c>
      <c r="OJ31" s="24">
        <v>11247.1</v>
      </c>
      <c r="OK31" s="24">
        <f t="shared" si="73"/>
        <v>100</v>
      </c>
      <c r="OL31" s="24">
        <v>0</v>
      </c>
      <c r="OM31" s="24">
        <v>0</v>
      </c>
      <c r="ON31" s="24">
        <v>3856.7</v>
      </c>
      <c r="OO31" s="24">
        <v>3856.7</v>
      </c>
      <c r="OP31" s="24">
        <f t="shared" si="74"/>
        <v>100</v>
      </c>
      <c r="OQ31" s="24">
        <v>0</v>
      </c>
      <c r="OR31" s="24">
        <v>0</v>
      </c>
      <c r="OS31" s="24">
        <v>0</v>
      </c>
      <c r="OT31" s="24">
        <v>0</v>
      </c>
      <c r="OU31" s="24" t="s">
        <v>55</v>
      </c>
      <c r="OV31" s="24">
        <v>0</v>
      </c>
      <c r="OW31" s="24">
        <v>510.4</v>
      </c>
      <c r="OX31" s="24">
        <v>510.4</v>
      </c>
      <c r="OY31" s="24">
        <v>494.8</v>
      </c>
      <c r="OZ31" s="24">
        <f t="shared" si="44"/>
        <v>96.943573667711604</v>
      </c>
      <c r="PA31" s="24">
        <v>0</v>
      </c>
      <c r="PB31" s="24">
        <v>0</v>
      </c>
      <c r="PC31" s="24">
        <v>117</v>
      </c>
      <c r="PD31" s="24">
        <v>117</v>
      </c>
      <c r="PE31" s="24">
        <f t="shared" si="45"/>
        <v>100</v>
      </c>
      <c r="PF31" s="24">
        <v>0</v>
      </c>
      <c r="PG31" s="24">
        <v>0</v>
      </c>
      <c r="PH31" s="24">
        <v>0</v>
      </c>
      <c r="PI31" s="24">
        <v>0</v>
      </c>
      <c r="PJ31" s="24" t="s">
        <v>55</v>
      </c>
      <c r="PK31" s="24">
        <v>0</v>
      </c>
      <c r="PL31" s="24">
        <v>0</v>
      </c>
      <c r="PM31" s="32">
        <v>0</v>
      </c>
      <c r="PN31" s="17">
        <v>0</v>
      </c>
      <c r="PO31" s="17" t="s">
        <v>55</v>
      </c>
      <c r="PP31" s="17">
        <v>0</v>
      </c>
      <c r="PQ31" s="17">
        <v>0</v>
      </c>
      <c r="PR31" s="30">
        <v>0</v>
      </c>
      <c r="PS31" s="30">
        <v>0</v>
      </c>
      <c r="PT31" s="30" t="s">
        <v>55</v>
      </c>
      <c r="PU31" s="30">
        <v>3741.3</v>
      </c>
      <c r="PV31" s="30">
        <v>3741.3</v>
      </c>
      <c r="PW31" s="17">
        <v>3741.3</v>
      </c>
      <c r="PX31" s="17">
        <v>3741.3</v>
      </c>
      <c r="PY31" s="18">
        <f t="shared" si="46"/>
        <v>100</v>
      </c>
      <c r="PZ31" s="18">
        <v>0</v>
      </c>
      <c r="QA31" s="18">
        <v>0</v>
      </c>
      <c r="QB31" s="17">
        <v>0</v>
      </c>
      <c r="QC31" s="17">
        <v>0</v>
      </c>
      <c r="QD31" s="17" t="s">
        <v>55</v>
      </c>
      <c r="QE31" s="17">
        <v>0</v>
      </c>
      <c r="QF31" s="17">
        <v>0</v>
      </c>
      <c r="QG31" s="17">
        <v>0</v>
      </c>
      <c r="QH31" s="17">
        <v>0</v>
      </c>
      <c r="QI31" s="18" t="s">
        <v>55</v>
      </c>
      <c r="QJ31" s="18">
        <v>0</v>
      </c>
      <c r="QK31" s="18">
        <v>0</v>
      </c>
      <c r="QL31" s="17">
        <v>0</v>
      </c>
      <c r="QM31" s="17">
        <v>0</v>
      </c>
      <c r="QN31" s="18" t="s">
        <v>55</v>
      </c>
      <c r="QO31" s="18">
        <v>0</v>
      </c>
      <c r="QP31" s="18">
        <v>0</v>
      </c>
      <c r="QQ31" s="17">
        <v>0</v>
      </c>
      <c r="QR31" s="17">
        <v>0</v>
      </c>
      <c r="QS31" s="18" t="s">
        <v>55</v>
      </c>
      <c r="QT31" s="18">
        <v>0</v>
      </c>
      <c r="QU31" s="18">
        <v>0</v>
      </c>
      <c r="QV31" s="17">
        <v>0</v>
      </c>
      <c r="QW31" s="17">
        <v>0</v>
      </c>
      <c r="QX31" s="17" t="s">
        <v>55</v>
      </c>
      <c r="QY31" s="18">
        <v>0</v>
      </c>
      <c r="QZ31" s="17">
        <v>0</v>
      </c>
      <c r="RA31" s="17">
        <v>0</v>
      </c>
      <c r="RB31" s="17">
        <v>0</v>
      </c>
      <c r="RC31" s="18" t="s">
        <v>55</v>
      </c>
      <c r="RD31" s="18">
        <v>0</v>
      </c>
      <c r="RE31" s="18">
        <v>0</v>
      </c>
      <c r="RF31" s="17">
        <v>0</v>
      </c>
      <c r="RG31" s="17">
        <v>0</v>
      </c>
      <c r="RH31" s="18" t="s">
        <v>55</v>
      </c>
      <c r="RI31" s="18">
        <v>0</v>
      </c>
      <c r="RJ31" s="18">
        <v>0</v>
      </c>
      <c r="RK31" s="17">
        <v>0</v>
      </c>
      <c r="RL31" s="17">
        <v>0</v>
      </c>
      <c r="RM31" s="18" t="s">
        <v>55</v>
      </c>
      <c r="RN31" s="18">
        <v>0</v>
      </c>
      <c r="RO31" s="18">
        <v>0</v>
      </c>
      <c r="RP31" s="17">
        <v>0</v>
      </c>
      <c r="RQ31" s="17">
        <v>0</v>
      </c>
      <c r="RR31" s="17" t="s">
        <v>55</v>
      </c>
      <c r="RS31" s="17">
        <v>0</v>
      </c>
      <c r="RT31" s="17">
        <v>0</v>
      </c>
      <c r="RU31" s="17">
        <v>0</v>
      </c>
      <c r="RV31" s="17">
        <v>0</v>
      </c>
      <c r="RW31" s="18" t="s">
        <v>55</v>
      </c>
      <c r="RX31" s="18">
        <v>0</v>
      </c>
      <c r="RY31" s="18">
        <v>0</v>
      </c>
      <c r="RZ31" s="17">
        <v>0</v>
      </c>
      <c r="SA31" s="17">
        <v>0</v>
      </c>
      <c r="SB31" s="18" t="s">
        <v>55</v>
      </c>
      <c r="SC31" s="18">
        <v>0</v>
      </c>
      <c r="SD31" s="18">
        <v>0</v>
      </c>
      <c r="SE31" s="18">
        <v>0</v>
      </c>
      <c r="SF31" s="18">
        <v>0</v>
      </c>
      <c r="SG31" s="18" t="s">
        <v>55</v>
      </c>
      <c r="SH31" s="18">
        <v>0</v>
      </c>
      <c r="SI31" s="18">
        <v>0</v>
      </c>
      <c r="SJ31" s="18">
        <v>0</v>
      </c>
      <c r="SK31" s="18">
        <v>0</v>
      </c>
      <c r="SL31" s="18" t="s">
        <v>55</v>
      </c>
      <c r="SM31" s="18">
        <v>0</v>
      </c>
      <c r="SN31" s="18">
        <v>0</v>
      </c>
      <c r="SO31" s="18">
        <v>0</v>
      </c>
      <c r="SP31" s="18">
        <v>0</v>
      </c>
      <c r="SQ31" s="18" t="s">
        <v>55</v>
      </c>
      <c r="SR31" s="18">
        <v>0</v>
      </c>
      <c r="SS31" s="18">
        <v>0</v>
      </c>
      <c r="ST31" s="18">
        <v>0</v>
      </c>
      <c r="SU31" s="18">
        <v>0</v>
      </c>
      <c r="SV31" s="18" t="s">
        <v>55</v>
      </c>
      <c r="SW31" s="18">
        <v>0</v>
      </c>
      <c r="SX31" s="18">
        <v>0</v>
      </c>
      <c r="SY31" s="18">
        <v>0</v>
      </c>
      <c r="SZ31" s="18">
        <v>0</v>
      </c>
      <c r="TA31" s="18" t="s">
        <v>55</v>
      </c>
      <c r="TB31" s="18">
        <v>0</v>
      </c>
      <c r="TC31" s="18">
        <v>0</v>
      </c>
      <c r="TD31" s="17">
        <v>0</v>
      </c>
      <c r="TE31" s="17">
        <v>0</v>
      </c>
      <c r="TF31" s="18" t="s">
        <v>55</v>
      </c>
      <c r="TG31" s="18">
        <v>0</v>
      </c>
      <c r="TH31" s="18">
        <v>0</v>
      </c>
      <c r="TI31" s="17">
        <v>0</v>
      </c>
      <c r="TJ31" s="17">
        <v>0</v>
      </c>
      <c r="TK31" s="18" t="s">
        <v>55</v>
      </c>
      <c r="TL31" s="18">
        <v>0</v>
      </c>
      <c r="TM31" s="18">
        <v>0</v>
      </c>
      <c r="TN31" s="17">
        <v>0</v>
      </c>
      <c r="TO31" s="17">
        <v>0</v>
      </c>
      <c r="TP31" s="18" t="s">
        <v>55</v>
      </c>
      <c r="TQ31" s="18">
        <v>0</v>
      </c>
      <c r="TR31" s="18">
        <v>0</v>
      </c>
      <c r="TS31" s="18">
        <v>0</v>
      </c>
      <c r="TT31" s="18">
        <v>0</v>
      </c>
      <c r="TU31" s="18" t="s">
        <v>55</v>
      </c>
      <c r="TV31" s="44">
        <f t="shared" si="48"/>
        <v>378190.50000000006</v>
      </c>
      <c r="TW31" s="44">
        <f t="shared" si="49"/>
        <v>609528.4</v>
      </c>
      <c r="TX31" s="44">
        <f t="shared" si="50"/>
        <v>632027.9</v>
      </c>
      <c r="TY31" s="44">
        <f t="shared" si="51"/>
        <v>631049.19999999995</v>
      </c>
      <c r="TZ31" s="45">
        <f t="shared" si="22"/>
        <v>99.845149241038243</v>
      </c>
      <c r="UA31" s="7"/>
      <c r="UB31" s="7"/>
      <c r="UD31" s="9"/>
    </row>
    <row r="32" spans="1:550" x14ac:dyDescent="0.2">
      <c r="A32" s="20" t="s">
        <v>35</v>
      </c>
      <c r="B32" s="47">
        <f t="shared" si="23"/>
        <v>114842</v>
      </c>
      <c r="C32" s="47">
        <f t="shared" si="23"/>
        <v>121801</v>
      </c>
      <c r="D32" s="44">
        <f t="shared" si="52"/>
        <v>122731</v>
      </c>
      <c r="E32" s="44">
        <f t="shared" si="53"/>
        <v>122731</v>
      </c>
      <c r="F32" s="45">
        <f t="shared" si="54"/>
        <v>100</v>
      </c>
      <c r="G32" s="17">
        <v>114842</v>
      </c>
      <c r="H32" s="17">
        <v>114842</v>
      </c>
      <c r="I32" s="30">
        <v>114842</v>
      </c>
      <c r="J32" s="17">
        <v>114842</v>
      </c>
      <c r="K32" s="17">
        <f t="shared" si="55"/>
        <v>100</v>
      </c>
      <c r="L32" s="17">
        <v>0</v>
      </c>
      <c r="M32" s="17">
        <v>6959</v>
      </c>
      <c r="N32" s="30">
        <v>6959</v>
      </c>
      <c r="O32" s="17">
        <v>6959</v>
      </c>
      <c r="P32" s="17">
        <f t="shared" si="56"/>
        <v>100</v>
      </c>
      <c r="Q32" s="17">
        <v>0</v>
      </c>
      <c r="R32" s="17">
        <v>0</v>
      </c>
      <c r="S32" s="17">
        <v>0</v>
      </c>
      <c r="T32" s="17">
        <v>0</v>
      </c>
      <c r="U32" s="17" t="s">
        <v>55</v>
      </c>
      <c r="V32" s="17">
        <v>0</v>
      </c>
      <c r="W32" s="33">
        <v>0</v>
      </c>
      <c r="X32" s="33">
        <v>0</v>
      </c>
      <c r="Y32" s="33">
        <v>0</v>
      </c>
      <c r="Z32" s="18" t="s">
        <v>55</v>
      </c>
      <c r="AA32" s="18">
        <v>0</v>
      </c>
      <c r="AB32" s="18">
        <v>0</v>
      </c>
      <c r="AC32" s="33">
        <v>930</v>
      </c>
      <c r="AD32" s="33">
        <v>930</v>
      </c>
      <c r="AE32" s="18">
        <f t="shared" si="25"/>
        <v>100</v>
      </c>
      <c r="AF32" s="44">
        <f t="shared" si="57"/>
        <v>42577.200000000004</v>
      </c>
      <c r="AG32" s="44">
        <f t="shared" si="58"/>
        <v>127874.79999999999</v>
      </c>
      <c r="AH32" s="44">
        <f t="shared" si="59"/>
        <v>131562.56170999998</v>
      </c>
      <c r="AI32" s="44">
        <f t="shared" si="60"/>
        <v>128687.9</v>
      </c>
      <c r="AJ32" s="45">
        <f t="shared" si="27"/>
        <v>97.814984998288097</v>
      </c>
      <c r="AK32" s="17">
        <v>0</v>
      </c>
      <c r="AL32" s="17">
        <v>18651.3</v>
      </c>
      <c r="AM32" s="17">
        <v>18651.2</v>
      </c>
      <c r="AN32" s="17">
        <v>18551.400000000001</v>
      </c>
      <c r="AO32" s="17">
        <f t="shared" si="61"/>
        <v>99.464913785708163</v>
      </c>
      <c r="AP32" s="17">
        <v>0</v>
      </c>
      <c r="AQ32" s="17">
        <v>0</v>
      </c>
      <c r="AR32" s="30">
        <v>0</v>
      </c>
      <c r="AS32" s="17">
        <v>0</v>
      </c>
      <c r="AT32" s="17" t="s">
        <v>55</v>
      </c>
      <c r="AU32" s="17">
        <v>0</v>
      </c>
      <c r="AV32" s="17">
        <v>0</v>
      </c>
      <c r="AW32" s="17">
        <v>0</v>
      </c>
      <c r="AX32" s="17">
        <v>0</v>
      </c>
      <c r="AY32" s="17" t="s">
        <v>55</v>
      </c>
      <c r="AZ32" s="17">
        <v>0</v>
      </c>
      <c r="BA32" s="17">
        <v>0</v>
      </c>
      <c r="BB32" s="30">
        <v>0</v>
      </c>
      <c r="BC32" s="17">
        <v>0</v>
      </c>
      <c r="BD32" s="17" t="s">
        <v>55</v>
      </c>
      <c r="BE32" s="17">
        <v>0</v>
      </c>
      <c r="BF32" s="17">
        <v>0</v>
      </c>
      <c r="BG32" s="30">
        <v>0</v>
      </c>
      <c r="BH32" s="17">
        <v>0</v>
      </c>
      <c r="BI32" s="17" t="s">
        <v>55</v>
      </c>
      <c r="BJ32" s="17">
        <v>0</v>
      </c>
      <c r="BK32" s="17">
        <v>0</v>
      </c>
      <c r="BL32" s="30">
        <v>0</v>
      </c>
      <c r="BM32" s="30">
        <v>0</v>
      </c>
      <c r="BN32" s="17" t="s">
        <v>55</v>
      </c>
      <c r="BO32" s="17">
        <v>0</v>
      </c>
      <c r="BP32" s="17">
        <v>0</v>
      </c>
      <c r="BQ32" s="30">
        <v>0</v>
      </c>
      <c r="BR32" s="30">
        <v>0</v>
      </c>
      <c r="BS32" s="17" t="s">
        <v>55</v>
      </c>
      <c r="BT32" s="17">
        <v>3231.5</v>
      </c>
      <c r="BU32" s="17">
        <v>9785.4</v>
      </c>
      <c r="BV32" s="30">
        <v>9785.4</v>
      </c>
      <c r="BW32" s="30">
        <v>9785.4</v>
      </c>
      <c r="BX32" s="17">
        <f t="shared" si="62"/>
        <v>100</v>
      </c>
      <c r="BY32" s="17">
        <v>0</v>
      </c>
      <c r="BZ32" s="17">
        <v>0</v>
      </c>
      <c r="CA32" s="17">
        <v>0</v>
      </c>
      <c r="CB32" s="17">
        <v>0</v>
      </c>
      <c r="CC32" s="17" t="s">
        <v>55</v>
      </c>
      <c r="CD32" s="17">
        <v>0</v>
      </c>
      <c r="CE32" s="17">
        <v>0</v>
      </c>
      <c r="CF32" s="17">
        <v>0</v>
      </c>
      <c r="CG32" s="17">
        <v>0</v>
      </c>
      <c r="CH32" s="17" t="s">
        <v>55</v>
      </c>
      <c r="CI32" s="17">
        <v>445.4</v>
      </c>
      <c r="CJ32" s="17">
        <v>445.4</v>
      </c>
      <c r="CK32" s="17">
        <v>445.4</v>
      </c>
      <c r="CL32" s="17">
        <v>445.4</v>
      </c>
      <c r="CM32" s="17">
        <f t="shared" si="75"/>
        <v>100</v>
      </c>
      <c r="CN32" s="17">
        <v>0</v>
      </c>
      <c r="CO32" s="17">
        <v>5984.5</v>
      </c>
      <c r="CP32" s="30">
        <v>5984.5</v>
      </c>
      <c r="CQ32" s="17">
        <v>3734.1</v>
      </c>
      <c r="CR32" s="17">
        <f t="shared" si="28"/>
        <v>62.396190157907931</v>
      </c>
      <c r="CS32" s="17">
        <v>0</v>
      </c>
      <c r="CT32" s="17">
        <v>0</v>
      </c>
      <c r="CU32" s="17">
        <v>0</v>
      </c>
      <c r="CV32" s="17">
        <v>0</v>
      </c>
      <c r="CW32" s="17" t="s">
        <v>55</v>
      </c>
      <c r="CX32" s="17">
        <v>0</v>
      </c>
      <c r="CY32" s="17">
        <v>0</v>
      </c>
      <c r="CZ32" s="30">
        <v>0</v>
      </c>
      <c r="DA32" s="30">
        <v>0</v>
      </c>
      <c r="DB32" s="17" t="s">
        <v>55</v>
      </c>
      <c r="DC32" s="17">
        <v>0</v>
      </c>
      <c r="DD32" s="17">
        <v>0</v>
      </c>
      <c r="DE32" s="30">
        <v>0</v>
      </c>
      <c r="DF32" s="17">
        <v>0</v>
      </c>
      <c r="DG32" s="17" t="s">
        <v>55</v>
      </c>
      <c r="DH32" s="17">
        <v>150</v>
      </c>
      <c r="DI32" s="17">
        <v>150</v>
      </c>
      <c r="DJ32" s="30">
        <v>150</v>
      </c>
      <c r="DK32" s="17">
        <v>150</v>
      </c>
      <c r="DL32" s="17">
        <f>DK32/DJ32%</f>
        <v>100</v>
      </c>
      <c r="DM32" s="17">
        <v>0</v>
      </c>
      <c r="DN32" s="17">
        <v>0</v>
      </c>
      <c r="DO32" s="30">
        <v>0</v>
      </c>
      <c r="DP32" s="30">
        <v>0</v>
      </c>
      <c r="DQ32" s="17" t="s">
        <v>55</v>
      </c>
      <c r="DR32" s="17">
        <v>0</v>
      </c>
      <c r="DS32" s="17">
        <v>0</v>
      </c>
      <c r="DT32" s="30">
        <v>0</v>
      </c>
      <c r="DU32" s="17">
        <v>0</v>
      </c>
      <c r="DV32" s="17" t="s">
        <v>55</v>
      </c>
      <c r="DW32" s="17">
        <v>0</v>
      </c>
      <c r="DX32" s="17">
        <v>0</v>
      </c>
      <c r="DY32" s="30">
        <v>0</v>
      </c>
      <c r="DZ32" s="30">
        <v>0</v>
      </c>
      <c r="EA32" s="17" t="s">
        <v>55</v>
      </c>
      <c r="EB32" s="17">
        <v>0</v>
      </c>
      <c r="EC32" s="17">
        <v>0</v>
      </c>
      <c r="ED32" s="30">
        <v>0</v>
      </c>
      <c r="EE32" s="30">
        <v>0</v>
      </c>
      <c r="EF32" s="17" t="s">
        <v>55</v>
      </c>
      <c r="EG32" s="17">
        <v>609.6</v>
      </c>
      <c r="EH32" s="17">
        <v>609.6</v>
      </c>
      <c r="EI32" s="30">
        <v>609.6</v>
      </c>
      <c r="EJ32" s="17">
        <v>585.1</v>
      </c>
      <c r="EK32" s="17">
        <f t="shared" si="79"/>
        <v>95.980971128608928</v>
      </c>
      <c r="EL32" s="17">
        <v>0</v>
      </c>
      <c r="EM32" s="17">
        <v>0</v>
      </c>
      <c r="EN32" s="17">
        <v>0</v>
      </c>
      <c r="EO32" s="17">
        <v>0</v>
      </c>
      <c r="EP32" s="17" t="s">
        <v>55</v>
      </c>
      <c r="EQ32" s="17">
        <v>0</v>
      </c>
      <c r="ER32" s="17">
        <v>0</v>
      </c>
      <c r="ES32" s="17">
        <v>0</v>
      </c>
      <c r="ET32" s="17">
        <v>0</v>
      </c>
      <c r="EU32" s="17" t="s">
        <v>55</v>
      </c>
      <c r="EV32" s="17">
        <v>0</v>
      </c>
      <c r="EW32" s="17">
        <v>851.1</v>
      </c>
      <c r="EX32" s="30">
        <v>851</v>
      </c>
      <c r="EY32" s="30">
        <v>851</v>
      </c>
      <c r="EZ32" s="24">
        <f t="shared" si="63"/>
        <v>100</v>
      </c>
      <c r="FA32" s="24">
        <v>0</v>
      </c>
      <c r="FB32" s="24">
        <v>0</v>
      </c>
      <c r="FC32" s="30">
        <v>0</v>
      </c>
      <c r="FD32" s="30">
        <v>0</v>
      </c>
      <c r="FE32" s="24" t="s">
        <v>55</v>
      </c>
      <c r="FF32" s="24">
        <v>0</v>
      </c>
      <c r="FG32" s="24">
        <v>10959.4</v>
      </c>
      <c r="FH32" s="24">
        <v>10959.4</v>
      </c>
      <c r="FI32" s="24">
        <v>10459.4</v>
      </c>
      <c r="FJ32" s="24">
        <f t="shared" si="64"/>
        <v>95.437706443783426</v>
      </c>
      <c r="FK32" s="24">
        <v>0</v>
      </c>
      <c r="FL32" s="24">
        <v>0</v>
      </c>
      <c r="FM32" s="30">
        <v>0</v>
      </c>
      <c r="FN32" s="30">
        <v>0</v>
      </c>
      <c r="FO32" s="24" t="s">
        <v>55</v>
      </c>
      <c r="FP32" s="24">
        <v>197.5</v>
      </c>
      <c r="FQ32" s="24">
        <v>197.5</v>
      </c>
      <c r="FR32" s="30">
        <v>197.5</v>
      </c>
      <c r="FS32" s="24">
        <v>197.5</v>
      </c>
      <c r="FT32" s="24">
        <f>FS32/FR32%</f>
        <v>100</v>
      </c>
      <c r="FU32" s="24">
        <v>145.5</v>
      </c>
      <c r="FV32" s="24">
        <v>145.5</v>
      </c>
      <c r="FW32" s="24">
        <v>145.5</v>
      </c>
      <c r="FX32" s="24">
        <v>145.5</v>
      </c>
      <c r="FY32" s="24">
        <f>(FX32/FW32)*100</f>
        <v>100</v>
      </c>
      <c r="FZ32" s="24">
        <v>0</v>
      </c>
      <c r="GA32" s="24">
        <v>10114.299999999999</v>
      </c>
      <c r="GB32" s="24">
        <v>10114.299999999999</v>
      </c>
      <c r="GC32" s="24">
        <v>10114.299999999999</v>
      </c>
      <c r="GD32" s="24">
        <f t="shared" si="31"/>
        <v>100</v>
      </c>
      <c r="GE32" s="24">
        <v>2035.8</v>
      </c>
      <c r="GF32" s="24">
        <v>2035.8</v>
      </c>
      <c r="GG32" s="24">
        <v>2035.7</v>
      </c>
      <c r="GH32" s="24">
        <v>2035.7</v>
      </c>
      <c r="GI32" s="24">
        <f t="shared" si="32"/>
        <v>100</v>
      </c>
      <c r="GJ32" s="24">
        <v>0</v>
      </c>
      <c r="GK32" s="24">
        <v>13976</v>
      </c>
      <c r="GL32" s="24">
        <v>13976</v>
      </c>
      <c r="GM32" s="24">
        <v>13976</v>
      </c>
      <c r="GN32" s="24">
        <f>GM32/GL32%</f>
        <v>100</v>
      </c>
      <c r="GO32" s="24">
        <v>29403</v>
      </c>
      <c r="GP32" s="24">
        <v>29003.599999999999</v>
      </c>
      <c r="GQ32" s="24">
        <v>29003.561709999998</v>
      </c>
      <c r="GR32" s="24">
        <v>29003.599999999999</v>
      </c>
      <c r="GS32" s="25">
        <f>(GR32/GQ32)*100</f>
        <v>100.0001320182686</v>
      </c>
      <c r="GT32" s="25">
        <v>0</v>
      </c>
      <c r="GU32" s="25">
        <v>0</v>
      </c>
      <c r="GV32" s="24">
        <v>0</v>
      </c>
      <c r="GW32" s="24">
        <v>0</v>
      </c>
      <c r="GX32" s="24" t="s">
        <v>55</v>
      </c>
      <c r="GY32" s="24">
        <v>1619</v>
      </c>
      <c r="GZ32" s="24">
        <v>18452.5</v>
      </c>
      <c r="HA32" s="24">
        <v>22140.6</v>
      </c>
      <c r="HB32" s="24">
        <v>22140.6</v>
      </c>
      <c r="HC32" s="24">
        <f t="shared" si="33"/>
        <v>100</v>
      </c>
      <c r="HD32" s="24">
        <v>0</v>
      </c>
      <c r="HE32" s="24">
        <v>0</v>
      </c>
      <c r="HF32" s="24">
        <v>0</v>
      </c>
      <c r="HG32" s="24">
        <v>0</v>
      </c>
      <c r="HH32" s="24" t="s">
        <v>55</v>
      </c>
      <c r="HI32" s="24">
        <v>300</v>
      </c>
      <c r="HJ32" s="24">
        <v>300</v>
      </c>
      <c r="HK32" s="24">
        <v>300</v>
      </c>
      <c r="HL32" s="24">
        <v>300</v>
      </c>
      <c r="HM32" s="24">
        <f>(HL32/HK32)*100</f>
        <v>100</v>
      </c>
      <c r="HN32" s="24">
        <v>0</v>
      </c>
      <c r="HO32" s="24">
        <v>0</v>
      </c>
      <c r="HP32" s="24">
        <v>0</v>
      </c>
      <c r="HQ32" s="24">
        <v>0</v>
      </c>
      <c r="HR32" s="24" t="s">
        <v>55</v>
      </c>
      <c r="HS32" s="24">
        <v>4439.8999999999996</v>
      </c>
      <c r="HT32" s="24">
        <v>4439.8999999999996</v>
      </c>
      <c r="HU32" s="24">
        <v>4439.8999999999996</v>
      </c>
      <c r="HV32" s="24">
        <v>4439.8999999999996</v>
      </c>
      <c r="HW32" s="24">
        <f>HV32/HU32%</f>
        <v>100</v>
      </c>
      <c r="HX32" s="24">
        <v>0</v>
      </c>
      <c r="HY32" s="24">
        <v>0</v>
      </c>
      <c r="HZ32" s="24">
        <v>0</v>
      </c>
      <c r="IA32" s="24">
        <v>0</v>
      </c>
      <c r="IB32" s="24" t="s">
        <v>55</v>
      </c>
      <c r="IC32" s="24">
        <v>0</v>
      </c>
      <c r="ID32" s="24">
        <v>1773</v>
      </c>
      <c r="IE32" s="24">
        <v>1773</v>
      </c>
      <c r="IF32" s="24">
        <v>1773</v>
      </c>
      <c r="IG32" s="24">
        <f t="shared" si="78"/>
        <v>100</v>
      </c>
      <c r="IH32" s="24">
        <v>0</v>
      </c>
      <c r="II32" s="24">
        <v>0</v>
      </c>
      <c r="IJ32" s="30">
        <v>0</v>
      </c>
      <c r="IK32" s="30">
        <v>0</v>
      </c>
      <c r="IL32" s="25" t="s">
        <v>55</v>
      </c>
      <c r="IM32" s="15">
        <f t="shared" si="65"/>
        <v>247547.09999999998</v>
      </c>
      <c r="IN32" s="15">
        <f t="shared" si="66"/>
        <v>275070.2</v>
      </c>
      <c r="IO32" s="15">
        <f t="shared" si="67"/>
        <v>278167.09999999998</v>
      </c>
      <c r="IP32" s="15">
        <f t="shared" si="68"/>
        <v>278097.7</v>
      </c>
      <c r="IQ32" s="13">
        <f t="shared" si="69"/>
        <v>99.97505096756592</v>
      </c>
      <c r="IR32" s="17">
        <v>2104</v>
      </c>
      <c r="IS32" s="17">
        <v>1769.8</v>
      </c>
      <c r="IT32" s="26">
        <v>1769.8</v>
      </c>
      <c r="IU32" s="26">
        <v>1769.8</v>
      </c>
      <c r="IV32" s="17">
        <f t="shared" si="4"/>
        <v>100</v>
      </c>
      <c r="IW32" s="17">
        <v>0</v>
      </c>
      <c r="IX32" s="17">
        <v>0</v>
      </c>
      <c r="IY32" s="26">
        <v>0</v>
      </c>
      <c r="IZ32" s="17">
        <v>0</v>
      </c>
      <c r="JA32" s="17" t="s">
        <v>55</v>
      </c>
      <c r="JB32" s="17">
        <v>0</v>
      </c>
      <c r="JC32" s="17">
        <v>0</v>
      </c>
      <c r="JD32" s="26">
        <v>0</v>
      </c>
      <c r="JE32" s="17">
        <v>0</v>
      </c>
      <c r="JF32" s="17" t="s">
        <v>55</v>
      </c>
      <c r="JG32" s="17">
        <v>63484.2</v>
      </c>
      <c r="JH32" s="17">
        <v>58254.400000000001</v>
      </c>
      <c r="JI32" s="26">
        <v>61351.3</v>
      </c>
      <c r="JJ32" s="17">
        <v>61351.3</v>
      </c>
      <c r="JK32" s="17">
        <f t="shared" si="35"/>
        <v>100</v>
      </c>
      <c r="JL32" s="17">
        <v>152307.79999999999</v>
      </c>
      <c r="JM32" s="17">
        <v>188316.7</v>
      </c>
      <c r="JN32" s="24">
        <v>188316.7</v>
      </c>
      <c r="JO32" s="24">
        <v>188316.7</v>
      </c>
      <c r="JP32" s="25">
        <f t="shared" si="36"/>
        <v>100</v>
      </c>
      <c r="JQ32" s="25">
        <v>9676.7999999999993</v>
      </c>
      <c r="JR32" s="25">
        <v>6061.2</v>
      </c>
      <c r="JS32" s="26">
        <v>6061.2</v>
      </c>
      <c r="JT32" s="24">
        <v>6061.2</v>
      </c>
      <c r="JU32" s="24">
        <f t="shared" si="37"/>
        <v>100</v>
      </c>
      <c r="JV32" s="24">
        <v>2361.8000000000002</v>
      </c>
      <c r="JW32" s="24">
        <v>2361.8000000000002</v>
      </c>
      <c r="JX32" s="26">
        <v>2361.8000000000002</v>
      </c>
      <c r="JY32" s="17">
        <v>2361.8000000000002</v>
      </c>
      <c r="JZ32" s="17">
        <f t="shared" si="7"/>
        <v>100</v>
      </c>
      <c r="KA32" s="17">
        <v>0</v>
      </c>
      <c r="KB32" s="17">
        <v>0</v>
      </c>
      <c r="KC32" s="26">
        <v>0</v>
      </c>
      <c r="KD32" s="17">
        <v>0</v>
      </c>
      <c r="KE32" s="17" t="s">
        <v>55</v>
      </c>
      <c r="KF32" s="17">
        <v>0</v>
      </c>
      <c r="KG32" s="17">
        <v>0</v>
      </c>
      <c r="KH32" s="26">
        <v>0</v>
      </c>
      <c r="KI32" s="17">
        <v>0</v>
      </c>
      <c r="KJ32" s="17" t="s">
        <v>55</v>
      </c>
      <c r="KK32" s="17">
        <v>0</v>
      </c>
      <c r="KL32" s="17">
        <v>0</v>
      </c>
      <c r="KM32" s="26">
        <v>0</v>
      </c>
      <c r="KN32" s="17">
        <v>0</v>
      </c>
      <c r="KO32" s="17" t="s">
        <v>55</v>
      </c>
      <c r="KP32" s="17">
        <v>175</v>
      </c>
      <c r="KQ32" s="17">
        <v>175</v>
      </c>
      <c r="KR32" s="26">
        <v>175</v>
      </c>
      <c r="KS32" s="17">
        <v>175</v>
      </c>
      <c r="KT32" s="17">
        <f t="shared" si="9"/>
        <v>100</v>
      </c>
      <c r="KU32" s="17">
        <v>7.2</v>
      </c>
      <c r="KV32" s="17">
        <v>7.2</v>
      </c>
      <c r="KW32" s="26">
        <v>7.2</v>
      </c>
      <c r="KX32" s="17">
        <v>7.2</v>
      </c>
      <c r="KY32" s="17">
        <f t="shared" si="10"/>
        <v>99.999999999999986</v>
      </c>
      <c r="KZ32" s="17">
        <v>95.5</v>
      </c>
      <c r="LA32" s="17">
        <v>69.3</v>
      </c>
      <c r="LB32" s="26">
        <v>69.3</v>
      </c>
      <c r="LC32" s="17">
        <v>69.3</v>
      </c>
      <c r="LD32" s="17">
        <f t="shared" si="70"/>
        <v>100</v>
      </c>
      <c r="LE32" s="17">
        <v>0</v>
      </c>
      <c r="LF32" s="17">
        <v>0</v>
      </c>
      <c r="LG32" s="26">
        <v>0</v>
      </c>
      <c r="LH32" s="17">
        <v>0</v>
      </c>
      <c r="LI32" s="17" t="s">
        <v>55</v>
      </c>
      <c r="LJ32" s="17">
        <v>577.79999999999995</v>
      </c>
      <c r="LK32" s="17">
        <v>577.79999999999995</v>
      </c>
      <c r="LL32" s="26">
        <v>577.79999999999995</v>
      </c>
      <c r="LM32" s="17">
        <v>543</v>
      </c>
      <c r="LN32" s="17">
        <f t="shared" si="11"/>
        <v>93.977154724818277</v>
      </c>
      <c r="LO32" s="17">
        <v>209.9</v>
      </c>
      <c r="LP32" s="17">
        <v>209.9</v>
      </c>
      <c r="LQ32" s="26">
        <v>209.9</v>
      </c>
      <c r="LR32" s="17">
        <v>209.9</v>
      </c>
      <c r="LS32" s="17">
        <f t="shared" si="12"/>
        <v>100</v>
      </c>
      <c r="LT32" s="17">
        <v>0</v>
      </c>
      <c r="LU32" s="17">
        <v>0</v>
      </c>
      <c r="LV32" s="26">
        <v>0</v>
      </c>
      <c r="LW32" s="17">
        <v>0</v>
      </c>
      <c r="LX32" s="17" t="s">
        <v>55</v>
      </c>
      <c r="LY32" s="17">
        <v>0</v>
      </c>
      <c r="LZ32" s="17">
        <v>0</v>
      </c>
      <c r="MA32" s="31">
        <v>0</v>
      </c>
      <c r="MB32" s="17">
        <v>0</v>
      </c>
      <c r="MC32" s="17" t="s">
        <v>55</v>
      </c>
      <c r="MD32" s="17">
        <v>1328.4</v>
      </c>
      <c r="ME32" s="17">
        <v>1394.8</v>
      </c>
      <c r="MF32" s="31">
        <v>1394.8</v>
      </c>
      <c r="MG32" s="17">
        <v>1394.8</v>
      </c>
      <c r="MH32" s="17">
        <f t="shared" si="13"/>
        <v>100</v>
      </c>
      <c r="MI32" s="17">
        <v>0</v>
      </c>
      <c r="MJ32" s="17">
        <v>0</v>
      </c>
      <c r="MK32" s="26">
        <v>0</v>
      </c>
      <c r="ML32" s="26">
        <v>0</v>
      </c>
      <c r="MM32" s="17" t="s">
        <v>55</v>
      </c>
      <c r="MN32" s="17">
        <v>0</v>
      </c>
      <c r="MO32" s="17">
        <v>57.1</v>
      </c>
      <c r="MP32" s="26">
        <v>57.1</v>
      </c>
      <c r="MQ32" s="17">
        <v>57</v>
      </c>
      <c r="MR32" s="17">
        <f t="shared" si="82"/>
        <v>99.8248686514886</v>
      </c>
      <c r="MS32" s="17">
        <v>908.7</v>
      </c>
      <c r="MT32" s="17">
        <v>399.8</v>
      </c>
      <c r="MU32" s="26">
        <v>399.8</v>
      </c>
      <c r="MV32" s="17">
        <v>399.8</v>
      </c>
      <c r="MW32" s="17">
        <f t="shared" si="84"/>
        <v>100</v>
      </c>
      <c r="MX32" s="17">
        <v>0</v>
      </c>
      <c r="MY32" s="17">
        <v>0</v>
      </c>
      <c r="MZ32" s="26">
        <v>0</v>
      </c>
      <c r="NA32" s="17">
        <v>0</v>
      </c>
      <c r="NB32" s="17" t="s">
        <v>55</v>
      </c>
      <c r="NC32" s="17">
        <v>305.60000000000002</v>
      </c>
      <c r="ND32" s="17">
        <v>0</v>
      </c>
      <c r="NE32" s="17">
        <v>0</v>
      </c>
      <c r="NF32" s="17">
        <v>0</v>
      </c>
      <c r="NG32" s="17" t="s">
        <v>55</v>
      </c>
      <c r="NH32" s="17">
        <v>11313.4</v>
      </c>
      <c r="NI32" s="17">
        <v>12724.4</v>
      </c>
      <c r="NJ32" s="26">
        <v>12724.4</v>
      </c>
      <c r="NK32" s="17">
        <v>12689.9</v>
      </c>
      <c r="NL32" s="17">
        <f t="shared" si="71"/>
        <v>99.728867372921314</v>
      </c>
      <c r="NM32" s="17">
        <v>2691</v>
      </c>
      <c r="NN32" s="17">
        <v>2691</v>
      </c>
      <c r="NO32" s="26">
        <v>2691</v>
      </c>
      <c r="NP32" s="17">
        <v>2691</v>
      </c>
      <c r="NQ32" s="17">
        <f t="shared" si="38"/>
        <v>100</v>
      </c>
      <c r="NR32" s="47">
        <f t="shared" si="39"/>
        <v>5964.9</v>
      </c>
      <c r="NS32" s="47">
        <f t="shared" si="40"/>
        <v>13079.8</v>
      </c>
      <c r="NT32" s="47">
        <f t="shared" si="41"/>
        <v>26541.5</v>
      </c>
      <c r="NU32" s="47">
        <f t="shared" si="42"/>
        <v>26382.300000000003</v>
      </c>
      <c r="NV32" s="52">
        <f t="shared" si="43"/>
        <v>99.400184616543925</v>
      </c>
      <c r="NW32" s="24">
        <v>0</v>
      </c>
      <c r="NX32" s="24">
        <v>6425.4</v>
      </c>
      <c r="NY32" s="24">
        <v>6425.5</v>
      </c>
      <c r="NZ32" s="24">
        <v>6288.7</v>
      </c>
      <c r="OA32" s="24">
        <f t="shared" si="72"/>
        <v>97.870982802894716</v>
      </c>
      <c r="OB32" s="24">
        <v>0</v>
      </c>
      <c r="OC32" s="24">
        <v>0</v>
      </c>
      <c r="OD32" s="24">
        <v>0</v>
      </c>
      <c r="OE32" s="24">
        <v>0</v>
      </c>
      <c r="OF32" s="24" t="s">
        <v>55</v>
      </c>
      <c r="OG32" s="24">
        <v>0</v>
      </c>
      <c r="OH32" s="24">
        <v>0</v>
      </c>
      <c r="OI32" s="24">
        <v>7200</v>
      </c>
      <c r="OJ32" s="24">
        <v>7200</v>
      </c>
      <c r="OK32" s="24">
        <f t="shared" si="73"/>
        <v>100</v>
      </c>
      <c r="OL32" s="24">
        <v>0</v>
      </c>
      <c r="OM32" s="24">
        <v>0</v>
      </c>
      <c r="ON32" s="24">
        <v>6127.6</v>
      </c>
      <c r="OO32" s="24">
        <v>6127.6</v>
      </c>
      <c r="OP32" s="24">
        <f t="shared" si="74"/>
        <v>100</v>
      </c>
      <c r="OQ32" s="24">
        <v>0</v>
      </c>
      <c r="OR32" s="24">
        <v>0</v>
      </c>
      <c r="OS32" s="24">
        <v>0</v>
      </c>
      <c r="OT32" s="24">
        <v>0</v>
      </c>
      <c r="OU32" s="24" t="s">
        <v>55</v>
      </c>
      <c r="OV32" s="24">
        <v>0</v>
      </c>
      <c r="OW32" s="24">
        <v>856.7</v>
      </c>
      <c r="OX32" s="24">
        <v>856.7</v>
      </c>
      <c r="OY32" s="24">
        <v>834.3</v>
      </c>
      <c r="OZ32" s="24">
        <f t="shared" si="44"/>
        <v>97.385315746469004</v>
      </c>
      <c r="PA32" s="24">
        <v>0</v>
      </c>
      <c r="PB32" s="24">
        <v>0</v>
      </c>
      <c r="PC32" s="24">
        <v>134</v>
      </c>
      <c r="PD32" s="24">
        <v>134</v>
      </c>
      <c r="PE32" s="24">
        <f t="shared" si="45"/>
        <v>100</v>
      </c>
      <c r="PF32" s="24">
        <v>0</v>
      </c>
      <c r="PG32" s="24">
        <v>0</v>
      </c>
      <c r="PH32" s="24">
        <v>0</v>
      </c>
      <c r="PI32" s="24">
        <v>0</v>
      </c>
      <c r="PJ32" s="24" t="s">
        <v>55</v>
      </c>
      <c r="PK32" s="24">
        <v>0</v>
      </c>
      <c r="PL32" s="24">
        <v>0</v>
      </c>
      <c r="PM32" s="30">
        <v>0</v>
      </c>
      <c r="PN32" s="17">
        <v>0</v>
      </c>
      <c r="PO32" s="17" t="s">
        <v>55</v>
      </c>
      <c r="PP32" s="17">
        <v>0</v>
      </c>
      <c r="PQ32" s="17">
        <v>0</v>
      </c>
      <c r="PR32" s="30">
        <v>0</v>
      </c>
      <c r="PS32" s="30">
        <v>0</v>
      </c>
      <c r="PT32" s="30" t="s">
        <v>55</v>
      </c>
      <c r="PU32" s="30">
        <v>5964.9</v>
      </c>
      <c r="PV32" s="30">
        <v>5797.7</v>
      </c>
      <c r="PW32" s="17">
        <v>5797.7</v>
      </c>
      <c r="PX32" s="17">
        <v>5797.7</v>
      </c>
      <c r="PY32" s="18">
        <f t="shared" si="46"/>
        <v>100</v>
      </c>
      <c r="PZ32" s="18">
        <v>0</v>
      </c>
      <c r="QA32" s="18">
        <v>0</v>
      </c>
      <c r="QB32" s="17">
        <v>0</v>
      </c>
      <c r="QC32" s="17">
        <v>0</v>
      </c>
      <c r="QD32" s="17" t="s">
        <v>55</v>
      </c>
      <c r="QE32" s="17">
        <v>0</v>
      </c>
      <c r="QF32" s="17">
        <v>0</v>
      </c>
      <c r="QG32" s="17">
        <v>0</v>
      </c>
      <c r="QH32" s="17">
        <v>0</v>
      </c>
      <c r="QI32" s="18" t="s">
        <v>55</v>
      </c>
      <c r="QJ32" s="18">
        <v>0</v>
      </c>
      <c r="QK32" s="18">
        <v>0</v>
      </c>
      <c r="QL32" s="17">
        <v>0</v>
      </c>
      <c r="QM32" s="17">
        <v>0</v>
      </c>
      <c r="QN32" s="18" t="s">
        <v>55</v>
      </c>
      <c r="QO32" s="18">
        <v>0</v>
      </c>
      <c r="QP32" s="18">
        <v>0</v>
      </c>
      <c r="QQ32" s="17">
        <v>0</v>
      </c>
      <c r="QR32" s="17">
        <v>0</v>
      </c>
      <c r="QS32" s="18" t="s">
        <v>55</v>
      </c>
      <c r="QT32" s="18">
        <v>0</v>
      </c>
      <c r="QU32" s="18">
        <v>0</v>
      </c>
      <c r="QV32" s="17">
        <v>0</v>
      </c>
      <c r="QW32" s="17">
        <v>0</v>
      </c>
      <c r="QX32" s="17" t="s">
        <v>55</v>
      </c>
      <c r="QY32" s="18">
        <v>0</v>
      </c>
      <c r="QZ32" s="17">
        <v>0</v>
      </c>
      <c r="RA32" s="17">
        <v>0</v>
      </c>
      <c r="RB32" s="17">
        <v>0</v>
      </c>
      <c r="RC32" s="18" t="s">
        <v>55</v>
      </c>
      <c r="RD32" s="18">
        <v>0</v>
      </c>
      <c r="RE32" s="18">
        <v>0</v>
      </c>
      <c r="RF32" s="17">
        <v>0</v>
      </c>
      <c r="RG32" s="17">
        <v>0</v>
      </c>
      <c r="RH32" s="18" t="s">
        <v>55</v>
      </c>
      <c r="RI32" s="18">
        <v>0</v>
      </c>
      <c r="RJ32" s="18">
        <v>0</v>
      </c>
      <c r="RK32" s="17">
        <v>0</v>
      </c>
      <c r="RL32" s="17">
        <v>0</v>
      </c>
      <c r="RM32" s="18" t="s">
        <v>55</v>
      </c>
      <c r="RN32" s="18">
        <v>0</v>
      </c>
      <c r="RO32" s="18">
        <v>0</v>
      </c>
      <c r="RP32" s="17">
        <v>0</v>
      </c>
      <c r="RQ32" s="17">
        <v>0</v>
      </c>
      <c r="RR32" s="17" t="s">
        <v>55</v>
      </c>
      <c r="RS32" s="17">
        <v>0</v>
      </c>
      <c r="RT32" s="17">
        <v>0</v>
      </c>
      <c r="RU32" s="17">
        <v>0</v>
      </c>
      <c r="RV32" s="17">
        <v>0</v>
      </c>
      <c r="RW32" s="18" t="s">
        <v>55</v>
      </c>
      <c r="RX32" s="18">
        <v>0</v>
      </c>
      <c r="RY32" s="18">
        <v>0</v>
      </c>
      <c r="RZ32" s="17">
        <v>0</v>
      </c>
      <c r="SA32" s="17">
        <v>0</v>
      </c>
      <c r="SB32" s="18" t="s">
        <v>55</v>
      </c>
      <c r="SC32" s="18">
        <v>0</v>
      </c>
      <c r="SD32" s="18">
        <v>0</v>
      </c>
      <c r="SE32" s="18">
        <v>0</v>
      </c>
      <c r="SF32" s="18">
        <v>0</v>
      </c>
      <c r="SG32" s="18" t="s">
        <v>55</v>
      </c>
      <c r="SH32" s="18">
        <v>0</v>
      </c>
      <c r="SI32" s="18">
        <v>0</v>
      </c>
      <c r="SJ32" s="18">
        <v>0</v>
      </c>
      <c r="SK32" s="18">
        <v>0</v>
      </c>
      <c r="SL32" s="18" t="s">
        <v>55</v>
      </c>
      <c r="SM32" s="18">
        <v>0</v>
      </c>
      <c r="SN32" s="18">
        <v>0</v>
      </c>
      <c r="SO32" s="18">
        <v>0</v>
      </c>
      <c r="SP32" s="18">
        <v>0</v>
      </c>
      <c r="SQ32" s="18" t="s">
        <v>55</v>
      </c>
      <c r="SR32" s="18">
        <v>0</v>
      </c>
      <c r="SS32" s="18">
        <v>0</v>
      </c>
      <c r="ST32" s="18">
        <v>0</v>
      </c>
      <c r="SU32" s="18">
        <v>0</v>
      </c>
      <c r="SV32" s="18" t="s">
        <v>55</v>
      </c>
      <c r="SW32" s="18">
        <v>0</v>
      </c>
      <c r="SX32" s="18">
        <v>0</v>
      </c>
      <c r="SY32" s="18">
        <v>0</v>
      </c>
      <c r="SZ32" s="18">
        <v>0</v>
      </c>
      <c r="TA32" s="18" t="s">
        <v>55</v>
      </c>
      <c r="TB32" s="18">
        <v>0</v>
      </c>
      <c r="TC32" s="18">
        <v>0</v>
      </c>
      <c r="TD32" s="17">
        <v>0</v>
      </c>
      <c r="TE32" s="17">
        <v>0</v>
      </c>
      <c r="TF32" s="18" t="s">
        <v>55</v>
      </c>
      <c r="TG32" s="18">
        <v>0</v>
      </c>
      <c r="TH32" s="18">
        <v>0</v>
      </c>
      <c r="TI32" s="17">
        <v>0</v>
      </c>
      <c r="TJ32" s="17">
        <v>0</v>
      </c>
      <c r="TK32" s="18" t="s">
        <v>55</v>
      </c>
      <c r="TL32" s="18">
        <v>0</v>
      </c>
      <c r="TM32" s="18">
        <v>0</v>
      </c>
      <c r="TN32" s="17">
        <v>0</v>
      </c>
      <c r="TO32" s="17">
        <v>0</v>
      </c>
      <c r="TP32" s="18" t="s">
        <v>55</v>
      </c>
      <c r="TQ32" s="18">
        <v>0</v>
      </c>
      <c r="TR32" s="18">
        <v>0</v>
      </c>
      <c r="TS32" s="18">
        <v>0</v>
      </c>
      <c r="TT32" s="18">
        <v>0</v>
      </c>
      <c r="TU32" s="18" t="s">
        <v>55</v>
      </c>
      <c r="TV32" s="44">
        <f t="shared" si="48"/>
        <v>410931.20000000001</v>
      </c>
      <c r="TW32" s="44">
        <f t="shared" si="49"/>
        <v>537825.80000000005</v>
      </c>
      <c r="TX32" s="44">
        <f t="shared" si="50"/>
        <v>559002.1617099999</v>
      </c>
      <c r="TY32" s="44">
        <f t="shared" si="51"/>
        <v>555898.9</v>
      </c>
      <c r="TZ32" s="45">
        <f t="shared" si="22"/>
        <v>99.444856939281422</v>
      </c>
      <c r="UA32" s="7"/>
      <c r="UB32" s="7"/>
      <c r="UD32" s="9"/>
    </row>
    <row r="33" spans="1:550" x14ac:dyDescent="0.2">
      <c r="A33" s="20" t="s">
        <v>36</v>
      </c>
      <c r="B33" s="47">
        <f t="shared" si="23"/>
        <v>123965</v>
      </c>
      <c r="C33" s="47">
        <f t="shared" si="23"/>
        <v>134959.29999999999</v>
      </c>
      <c r="D33" s="44">
        <f t="shared" si="52"/>
        <v>135879.29999999999</v>
      </c>
      <c r="E33" s="44">
        <f t="shared" si="53"/>
        <v>135879.29999999999</v>
      </c>
      <c r="F33" s="45">
        <f t="shared" si="54"/>
        <v>100</v>
      </c>
      <c r="G33" s="17">
        <v>123965</v>
      </c>
      <c r="H33" s="17">
        <v>123965</v>
      </c>
      <c r="I33" s="30">
        <v>123965</v>
      </c>
      <c r="J33" s="17">
        <v>123965</v>
      </c>
      <c r="K33" s="17">
        <f t="shared" si="55"/>
        <v>99.999999999999986</v>
      </c>
      <c r="L33" s="17">
        <v>0</v>
      </c>
      <c r="M33" s="17">
        <v>10994.3</v>
      </c>
      <c r="N33" s="30">
        <v>10994.3</v>
      </c>
      <c r="O33" s="17">
        <v>10994.3</v>
      </c>
      <c r="P33" s="17">
        <f t="shared" si="56"/>
        <v>100</v>
      </c>
      <c r="Q33" s="17">
        <v>0</v>
      </c>
      <c r="R33" s="17">
        <v>0</v>
      </c>
      <c r="S33" s="17">
        <v>0</v>
      </c>
      <c r="T33" s="17">
        <v>0</v>
      </c>
      <c r="U33" s="17" t="s">
        <v>55</v>
      </c>
      <c r="V33" s="17">
        <v>0</v>
      </c>
      <c r="W33" s="33">
        <v>0</v>
      </c>
      <c r="X33" s="33">
        <v>0</v>
      </c>
      <c r="Y33" s="33">
        <v>0</v>
      </c>
      <c r="Z33" s="18" t="s">
        <v>55</v>
      </c>
      <c r="AA33" s="18">
        <v>0</v>
      </c>
      <c r="AB33" s="18">
        <v>0</v>
      </c>
      <c r="AC33" s="33">
        <v>920</v>
      </c>
      <c r="AD33" s="33">
        <v>920</v>
      </c>
      <c r="AE33" s="18">
        <f t="shared" si="25"/>
        <v>100</v>
      </c>
      <c r="AF33" s="44">
        <f t="shared" si="57"/>
        <v>13027.600000000002</v>
      </c>
      <c r="AG33" s="44">
        <f t="shared" si="58"/>
        <v>155804.5</v>
      </c>
      <c r="AH33" s="44">
        <f t="shared" si="59"/>
        <v>157629.30000000002</v>
      </c>
      <c r="AI33" s="44">
        <f t="shared" si="60"/>
        <v>142791.20000000001</v>
      </c>
      <c r="AJ33" s="45">
        <f t="shared" si="27"/>
        <v>90.586711988190004</v>
      </c>
      <c r="AK33" s="17">
        <v>0</v>
      </c>
      <c r="AL33" s="17">
        <v>55018.2</v>
      </c>
      <c r="AM33" s="17">
        <v>55018.1</v>
      </c>
      <c r="AN33" s="17">
        <v>45725.8</v>
      </c>
      <c r="AO33" s="17">
        <f t="shared" si="61"/>
        <v>83.110467282585191</v>
      </c>
      <c r="AP33" s="17">
        <v>0</v>
      </c>
      <c r="AQ33" s="17">
        <v>0</v>
      </c>
      <c r="AR33" s="30">
        <v>0</v>
      </c>
      <c r="AS33" s="17">
        <v>0</v>
      </c>
      <c r="AT33" s="17" t="s">
        <v>55</v>
      </c>
      <c r="AU33" s="17">
        <v>0</v>
      </c>
      <c r="AV33" s="17">
        <v>0</v>
      </c>
      <c r="AW33" s="17">
        <v>0</v>
      </c>
      <c r="AX33" s="17">
        <v>0</v>
      </c>
      <c r="AY33" s="17" t="s">
        <v>55</v>
      </c>
      <c r="AZ33" s="17">
        <v>0</v>
      </c>
      <c r="BA33" s="17">
        <v>0</v>
      </c>
      <c r="BB33" s="30">
        <v>0</v>
      </c>
      <c r="BC33" s="17">
        <v>0</v>
      </c>
      <c r="BD33" s="17" t="s">
        <v>55</v>
      </c>
      <c r="BE33" s="17">
        <v>1020.2</v>
      </c>
      <c r="BF33" s="17">
        <v>0</v>
      </c>
      <c r="BG33" s="30">
        <v>0</v>
      </c>
      <c r="BH33" s="17">
        <v>0</v>
      </c>
      <c r="BI33" s="17" t="s">
        <v>55</v>
      </c>
      <c r="BJ33" s="17">
        <v>0</v>
      </c>
      <c r="BK33" s="17">
        <v>0</v>
      </c>
      <c r="BL33" s="30">
        <v>0</v>
      </c>
      <c r="BM33" s="30">
        <v>0</v>
      </c>
      <c r="BN33" s="17" t="s">
        <v>55</v>
      </c>
      <c r="BO33" s="17">
        <v>0</v>
      </c>
      <c r="BP33" s="17">
        <v>0</v>
      </c>
      <c r="BQ33" s="30">
        <v>0</v>
      </c>
      <c r="BR33" s="30">
        <v>0</v>
      </c>
      <c r="BS33" s="17" t="s">
        <v>55</v>
      </c>
      <c r="BT33" s="17">
        <v>2384.4</v>
      </c>
      <c r="BU33" s="17">
        <v>3310.9</v>
      </c>
      <c r="BV33" s="30">
        <v>3310.9</v>
      </c>
      <c r="BW33" s="30">
        <v>3310.9</v>
      </c>
      <c r="BX33" s="17">
        <f t="shared" si="62"/>
        <v>100</v>
      </c>
      <c r="BY33" s="17">
        <v>0</v>
      </c>
      <c r="BZ33" s="17">
        <v>0</v>
      </c>
      <c r="CA33" s="17">
        <v>0</v>
      </c>
      <c r="CB33" s="17">
        <v>0</v>
      </c>
      <c r="CC33" s="17" t="s">
        <v>55</v>
      </c>
      <c r="CD33" s="17">
        <v>0</v>
      </c>
      <c r="CE33" s="17">
        <v>0</v>
      </c>
      <c r="CF33" s="17">
        <v>0</v>
      </c>
      <c r="CG33" s="17">
        <v>0</v>
      </c>
      <c r="CH33" s="17" t="s">
        <v>55</v>
      </c>
      <c r="CI33" s="17">
        <v>445.4</v>
      </c>
      <c r="CJ33" s="17">
        <v>445.4</v>
      </c>
      <c r="CK33" s="17">
        <v>445.4</v>
      </c>
      <c r="CL33" s="17">
        <v>445.4</v>
      </c>
      <c r="CM33" s="17">
        <f t="shared" si="75"/>
        <v>100</v>
      </c>
      <c r="CN33" s="17">
        <v>0</v>
      </c>
      <c r="CO33" s="17">
        <v>9770.2000000000007</v>
      </c>
      <c r="CP33" s="30">
        <v>9770.2000000000007</v>
      </c>
      <c r="CQ33" s="17">
        <v>9282.4</v>
      </c>
      <c r="CR33" s="17">
        <f t="shared" si="28"/>
        <v>95.007266995557899</v>
      </c>
      <c r="CS33" s="17">
        <v>0</v>
      </c>
      <c r="CT33" s="17">
        <v>0</v>
      </c>
      <c r="CU33" s="17">
        <v>0</v>
      </c>
      <c r="CV33" s="17">
        <v>0</v>
      </c>
      <c r="CW33" s="17" t="s">
        <v>55</v>
      </c>
      <c r="CX33" s="17">
        <v>0</v>
      </c>
      <c r="CY33" s="17">
        <v>0</v>
      </c>
      <c r="CZ33" s="30">
        <v>0</v>
      </c>
      <c r="DA33" s="30">
        <v>0</v>
      </c>
      <c r="DB33" s="17" t="s">
        <v>55</v>
      </c>
      <c r="DC33" s="17">
        <v>0</v>
      </c>
      <c r="DD33" s="17">
        <v>0</v>
      </c>
      <c r="DE33" s="30">
        <v>0</v>
      </c>
      <c r="DF33" s="17">
        <v>0</v>
      </c>
      <c r="DG33" s="17" t="s">
        <v>55</v>
      </c>
      <c r="DH33" s="17">
        <v>0</v>
      </c>
      <c r="DI33" s="17">
        <v>0</v>
      </c>
      <c r="DJ33" s="30">
        <v>0</v>
      </c>
      <c r="DK33" s="17">
        <v>0</v>
      </c>
      <c r="DL33" s="17" t="s">
        <v>55</v>
      </c>
      <c r="DM33" s="17">
        <v>0</v>
      </c>
      <c r="DN33" s="17">
        <v>0</v>
      </c>
      <c r="DO33" s="30">
        <v>0</v>
      </c>
      <c r="DP33" s="30">
        <v>0</v>
      </c>
      <c r="DQ33" s="17" t="s">
        <v>55</v>
      </c>
      <c r="DR33" s="17">
        <v>0</v>
      </c>
      <c r="DS33" s="17">
        <v>0</v>
      </c>
      <c r="DT33" s="30">
        <v>0</v>
      </c>
      <c r="DU33" s="17">
        <v>0</v>
      </c>
      <c r="DV33" s="17" t="s">
        <v>55</v>
      </c>
      <c r="DW33" s="17">
        <v>0</v>
      </c>
      <c r="DX33" s="17">
        <v>0</v>
      </c>
      <c r="DY33" s="30">
        <v>0</v>
      </c>
      <c r="DZ33" s="30">
        <v>0</v>
      </c>
      <c r="EA33" s="17" t="s">
        <v>55</v>
      </c>
      <c r="EB33" s="17">
        <v>0</v>
      </c>
      <c r="EC33" s="17">
        <v>0</v>
      </c>
      <c r="ED33" s="30">
        <v>0</v>
      </c>
      <c r="EE33" s="30">
        <v>0</v>
      </c>
      <c r="EF33" s="17" t="s">
        <v>55</v>
      </c>
      <c r="EG33" s="17">
        <v>152.80000000000001</v>
      </c>
      <c r="EH33" s="17">
        <v>152.80000000000001</v>
      </c>
      <c r="EI33" s="30">
        <v>152.80000000000001</v>
      </c>
      <c r="EJ33" s="17">
        <v>100</v>
      </c>
      <c r="EK33" s="17">
        <f t="shared" si="79"/>
        <v>65.445026178010465</v>
      </c>
      <c r="EL33" s="17">
        <v>0</v>
      </c>
      <c r="EM33" s="17">
        <v>610.4</v>
      </c>
      <c r="EN33" s="17">
        <v>610.5</v>
      </c>
      <c r="EO33" s="17">
        <v>610.5</v>
      </c>
      <c r="EP33" s="17">
        <f t="shared" si="76"/>
        <v>100</v>
      </c>
      <c r="EQ33" s="17">
        <v>0</v>
      </c>
      <c r="ER33" s="17">
        <v>0</v>
      </c>
      <c r="ES33" s="17">
        <v>0</v>
      </c>
      <c r="ET33" s="17">
        <v>0</v>
      </c>
      <c r="EU33" s="17" t="s">
        <v>55</v>
      </c>
      <c r="EV33" s="17">
        <v>0</v>
      </c>
      <c r="EW33" s="17">
        <v>724</v>
      </c>
      <c r="EX33" s="30">
        <v>724.1</v>
      </c>
      <c r="EY33" s="30">
        <v>724.1</v>
      </c>
      <c r="EZ33" s="24">
        <f t="shared" si="63"/>
        <v>100</v>
      </c>
      <c r="FA33" s="24">
        <v>0</v>
      </c>
      <c r="FB33" s="24">
        <v>0</v>
      </c>
      <c r="FC33" s="30">
        <v>0</v>
      </c>
      <c r="FD33" s="30">
        <v>0</v>
      </c>
      <c r="FE33" s="24" t="s">
        <v>55</v>
      </c>
      <c r="FF33" s="24">
        <v>0</v>
      </c>
      <c r="FG33" s="24">
        <v>10965.3</v>
      </c>
      <c r="FH33" s="24">
        <v>10965.3</v>
      </c>
      <c r="FI33" s="24">
        <v>10960.1</v>
      </c>
      <c r="FJ33" s="24">
        <f t="shared" si="64"/>
        <v>99.952577676853366</v>
      </c>
      <c r="FK33" s="24">
        <v>2119.5</v>
      </c>
      <c r="FL33" s="24">
        <v>2119.5</v>
      </c>
      <c r="FM33" s="30">
        <v>2119.6</v>
      </c>
      <c r="FN33" s="30">
        <v>2119.6</v>
      </c>
      <c r="FO33" s="24">
        <f t="shared" si="30"/>
        <v>100</v>
      </c>
      <c r="FP33" s="24">
        <v>249.6</v>
      </c>
      <c r="FQ33" s="24">
        <v>249.6</v>
      </c>
      <c r="FR33" s="30">
        <v>249.6</v>
      </c>
      <c r="FS33" s="24">
        <v>249.6</v>
      </c>
      <c r="FT33" s="24">
        <f>FS33/FR33%</f>
        <v>100</v>
      </c>
      <c r="FU33" s="24">
        <v>181</v>
      </c>
      <c r="FV33" s="24">
        <v>180.9</v>
      </c>
      <c r="FW33" s="24">
        <v>181</v>
      </c>
      <c r="FX33" s="24">
        <v>181</v>
      </c>
      <c r="FY33" s="24">
        <f>(FX33/FW33)*100</f>
        <v>100</v>
      </c>
      <c r="FZ33" s="24">
        <v>0</v>
      </c>
      <c r="GA33" s="24">
        <v>17158.2</v>
      </c>
      <c r="GB33" s="24">
        <v>17158.2</v>
      </c>
      <c r="GC33" s="24">
        <v>17158.2</v>
      </c>
      <c r="GD33" s="24">
        <f t="shared" si="31"/>
        <v>100.00000000000001</v>
      </c>
      <c r="GE33" s="24">
        <v>2035.6</v>
      </c>
      <c r="GF33" s="24">
        <v>2035.6</v>
      </c>
      <c r="GG33" s="24">
        <v>2035.7</v>
      </c>
      <c r="GH33" s="24">
        <v>2035.7</v>
      </c>
      <c r="GI33" s="24">
        <f t="shared" si="32"/>
        <v>100</v>
      </c>
      <c r="GJ33" s="24">
        <v>0</v>
      </c>
      <c r="GK33" s="24">
        <v>0</v>
      </c>
      <c r="GL33" s="24">
        <v>0</v>
      </c>
      <c r="GM33" s="24">
        <v>0</v>
      </c>
      <c r="GN33" s="24" t="s">
        <v>55</v>
      </c>
      <c r="GO33" s="24">
        <v>0</v>
      </c>
      <c r="GP33" s="24">
        <v>0</v>
      </c>
      <c r="GQ33" s="24">
        <v>0</v>
      </c>
      <c r="GR33" s="24">
        <v>0</v>
      </c>
      <c r="GS33" s="25" t="s">
        <v>55</v>
      </c>
      <c r="GT33" s="25">
        <v>0</v>
      </c>
      <c r="GU33" s="25">
        <v>0</v>
      </c>
      <c r="GV33" s="24">
        <v>0</v>
      </c>
      <c r="GW33" s="24">
        <v>0</v>
      </c>
      <c r="GX33" s="24" t="s">
        <v>55</v>
      </c>
      <c r="GY33" s="24">
        <v>4439.1000000000004</v>
      </c>
      <c r="GZ33" s="24">
        <v>44161.5</v>
      </c>
      <c r="HA33" s="24">
        <v>45985.9</v>
      </c>
      <c r="HB33" s="24">
        <v>45985.9</v>
      </c>
      <c r="HC33" s="24">
        <f t="shared" si="33"/>
        <v>100</v>
      </c>
      <c r="HD33" s="24">
        <v>0</v>
      </c>
      <c r="HE33" s="24">
        <v>0</v>
      </c>
      <c r="HF33" s="24">
        <v>0</v>
      </c>
      <c r="HG33" s="24">
        <v>0</v>
      </c>
      <c r="HH33" s="24" t="s">
        <v>55</v>
      </c>
      <c r="HI33" s="24">
        <v>0</v>
      </c>
      <c r="HJ33" s="24">
        <v>0</v>
      </c>
      <c r="HK33" s="24">
        <v>0</v>
      </c>
      <c r="HL33" s="24">
        <v>0</v>
      </c>
      <c r="HM33" s="24" t="s">
        <v>55</v>
      </c>
      <c r="HN33" s="24">
        <v>0</v>
      </c>
      <c r="HO33" s="24">
        <v>0</v>
      </c>
      <c r="HP33" s="24">
        <v>0</v>
      </c>
      <c r="HQ33" s="24">
        <v>0</v>
      </c>
      <c r="HR33" s="24" t="s">
        <v>55</v>
      </c>
      <c r="HS33" s="24">
        <v>0</v>
      </c>
      <c r="HT33" s="24">
        <v>0</v>
      </c>
      <c r="HU33" s="24">
        <v>0</v>
      </c>
      <c r="HV33" s="24">
        <v>0</v>
      </c>
      <c r="HW33" s="24" t="s">
        <v>55</v>
      </c>
      <c r="HX33" s="24">
        <v>0</v>
      </c>
      <c r="HY33" s="24">
        <v>0</v>
      </c>
      <c r="HZ33" s="24">
        <v>0</v>
      </c>
      <c r="IA33" s="24">
        <v>0</v>
      </c>
      <c r="IB33" s="24" t="s">
        <v>55</v>
      </c>
      <c r="IC33" s="24">
        <v>0</v>
      </c>
      <c r="ID33" s="24">
        <v>8902</v>
      </c>
      <c r="IE33" s="24">
        <v>8902</v>
      </c>
      <c r="IF33" s="24">
        <v>3902</v>
      </c>
      <c r="IG33" s="24">
        <f t="shared" si="78"/>
        <v>43.832846551336779</v>
      </c>
      <c r="IH33" s="24">
        <v>0</v>
      </c>
      <c r="II33" s="24">
        <v>0</v>
      </c>
      <c r="IJ33" s="30">
        <v>0</v>
      </c>
      <c r="IK33" s="30">
        <v>0</v>
      </c>
      <c r="IL33" s="25" t="s">
        <v>55</v>
      </c>
      <c r="IM33" s="15">
        <f t="shared" si="65"/>
        <v>290750.10000000003</v>
      </c>
      <c r="IN33" s="15">
        <f t="shared" si="66"/>
        <v>302673</v>
      </c>
      <c r="IO33" s="15">
        <f t="shared" si="67"/>
        <v>307562.59999999998</v>
      </c>
      <c r="IP33" s="15">
        <f t="shared" si="68"/>
        <v>307524.3</v>
      </c>
      <c r="IQ33" s="13">
        <f t="shared" si="69"/>
        <v>99.987547250543471</v>
      </c>
      <c r="IR33" s="17">
        <v>3020.4</v>
      </c>
      <c r="IS33" s="17">
        <v>3020.4</v>
      </c>
      <c r="IT33" s="26">
        <v>3020.4</v>
      </c>
      <c r="IU33" s="26">
        <v>3020.4</v>
      </c>
      <c r="IV33" s="17">
        <f t="shared" si="4"/>
        <v>100</v>
      </c>
      <c r="IW33" s="17">
        <v>0</v>
      </c>
      <c r="IX33" s="17">
        <v>0</v>
      </c>
      <c r="IY33" s="26">
        <v>0</v>
      </c>
      <c r="IZ33" s="17">
        <v>0</v>
      </c>
      <c r="JA33" s="17" t="s">
        <v>55</v>
      </c>
      <c r="JB33" s="17">
        <v>0</v>
      </c>
      <c r="JC33" s="17">
        <v>0</v>
      </c>
      <c r="JD33" s="26">
        <v>0</v>
      </c>
      <c r="JE33" s="17">
        <v>0</v>
      </c>
      <c r="JF33" s="17" t="s">
        <v>55</v>
      </c>
      <c r="JG33" s="17">
        <v>70987.899999999994</v>
      </c>
      <c r="JH33" s="17">
        <v>68509.5</v>
      </c>
      <c r="JI33" s="26">
        <v>72748.399999999994</v>
      </c>
      <c r="JJ33" s="17">
        <v>72748.399999999994</v>
      </c>
      <c r="JK33" s="17">
        <f t="shared" si="35"/>
        <v>100</v>
      </c>
      <c r="JL33" s="17">
        <v>179583.2</v>
      </c>
      <c r="JM33" s="17">
        <v>201378.1</v>
      </c>
      <c r="JN33" s="24">
        <v>202028.79999999999</v>
      </c>
      <c r="JO33" s="24">
        <v>202028.79999999999</v>
      </c>
      <c r="JP33" s="25">
        <f t="shared" si="36"/>
        <v>100</v>
      </c>
      <c r="JQ33" s="25">
        <v>9024.7999999999993</v>
      </c>
      <c r="JR33" s="25">
        <v>5095.2</v>
      </c>
      <c r="JS33" s="26">
        <v>5095.2</v>
      </c>
      <c r="JT33" s="24">
        <v>5095.2</v>
      </c>
      <c r="JU33" s="24">
        <f t="shared" si="37"/>
        <v>100</v>
      </c>
      <c r="JV33" s="24">
        <v>2314.8000000000002</v>
      </c>
      <c r="JW33" s="24">
        <v>1210.9000000000001</v>
      </c>
      <c r="JX33" s="26">
        <v>1210.9000000000001</v>
      </c>
      <c r="JY33" s="17">
        <v>1210.9000000000001</v>
      </c>
      <c r="JZ33" s="17">
        <f t="shared" si="7"/>
        <v>100</v>
      </c>
      <c r="KA33" s="17">
        <v>0</v>
      </c>
      <c r="KB33" s="17">
        <v>0</v>
      </c>
      <c r="KC33" s="26">
        <v>0</v>
      </c>
      <c r="KD33" s="17">
        <v>0</v>
      </c>
      <c r="KE33" s="17" t="s">
        <v>55</v>
      </c>
      <c r="KF33" s="17">
        <v>0</v>
      </c>
      <c r="KG33" s="17">
        <v>0</v>
      </c>
      <c r="KH33" s="26">
        <v>0</v>
      </c>
      <c r="KI33" s="17">
        <v>0</v>
      </c>
      <c r="KJ33" s="17" t="s">
        <v>55</v>
      </c>
      <c r="KK33" s="17">
        <v>0</v>
      </c>
      <c r="KL33" s="17">
        <v>0</v>
      </c>
      <c r="KM33" s="26">
        <v>0</v>
      </c>
      <c r="KN33" s="17">
        <v>0</v>
      </c>
      <c r="KO33" s="17" t="s">
        <v>55</v>
      </c>
      <c r="KP33" s="17">
        <v>210</v>
      </c>
      <c r="KQ33" s="17">
        <v>210</v>
      </c>
      <c r="KR33" s="26">
        <v>210</v>
      </c>
      <c r="KS33" s="17">
        <v>210</v>
      </c>
      <c r="KT33" s="17">
        <f t="shared" si="9"/>
        <v>100</v>
      </c>
      <c r="KU33" s="17">
        <v>8.1999999999999993</v>
      </c>
      <c r="KV33" s="17">
        <v>8.1999999999999993</v>
      </c>
      <c r="KW33" s="26">
        <v>8.1999999999999993</v>
      </c>
      <c r="KX33" s="17">
        <v>7.9</v>
      </c>
      <c r="KY33" s="17">
        <f t="shared" si="10"/>
        <v>96.341463414634163</v>
      </c>
      <c r="KZ33" s="17">
        <v>95.5</v>
      </c>
      <c r="LA33" s="17">
        <v>58.5</v>
      </c>
      <c r="LB33" s="26">
        <v>58.5</v>
      </c>
      <c r="LC33" s="17">
        <v>58.5</v>
      </c>
      <c r="LD33" s="17">
        <f t="shared" si="70"/>
        <v>100</v>
      </c>
      <c r="LE33" s="17">
        <v>0</v>
      </c>
      <c r="LF33" s="17">
        <v>0</v>
      </c>
      <c r="LG33" s="26">
        <v>0</v>
      </c>
      <c r="LH33" s="17">
        <v>0</v>
      </c>
      <c r="LI33" s="17" t="s">
        <v>55</v>
      </c>
      <c r="LJ33" s="17">
        <v>579.9</v>
      </c>
      <c r="LK33" s="17">
        <v>708.6</v>
      </c>
      <c r="LL33" s="26">
        <v>708.6</v>
      </c>
      <c r="LM33" s="17">
        <v>680.3</v>
      </c>
      <c r="LN33" s="17">
        <f t="shared" si="11"/>
        <v>96.006209427039224</v>
      </c>
      <c r="LO33" s="17">
        <v>419.8</v>
      </c>
      <c r="LP33" s="17">
        <v>419.8</v>
      </c>
      <c r="LQ33" s="26">
        <v>419.8</v>
      </c>
      <c r="LR33" s="17">
        <v>419.8</v>
      </c>
      <c r="LS33" s="17">
        <f t="shared" si="12"/>
        <v>100</v>
      </c>
      <c r="LT33" s="17">
        <v>0</v>
      </c>
      <c r="LU33" s="17">
        <v>0</v>
      </c>
      <c r="LV33" s="26">
        <v>0</v>
      </c>
      <c r="LW33" s="17">
        <v>0</v>
      </c>
      <c r="LX33" s="17" t="s">
        <v>55</v>
      </c>
      <c r="LY33" s="17">
        <v>0</v>
      </c>
      <c r="LZ33" s="17">
        <v>0</v>
      </c>
      <c r="MA33" s="31">
        <v>0</v>
      </c>
      <c r="MB33" s="17">
        <v>0</v>
      </c>
      <c r="MC33" s="17" t="s">
        <v>55</v>
      </c>
      <c r="MD33" s="17">
        <v>2053.1999999999998</v>
      </c>
      <c r="ME33" s="17">
        <v>2156.1999999999998</v>
      </c>
      <c r="MF33" s="31">
        <v>2156.1999999999998</v>
      </c>
      <c r="MG33" s="17">
        <v>2156.1999999999998</v>
      </c>
      <c r="MH33" s="17">
        <f t="shared" si="13"/>
        <v>100</v>
      </c>
      <c r="MI33" s="17">
        <v>0</v>
      </c>
      <c r="MJ33" s="17">
        <v>0</v>
      </c>
      <c r="MK33" s="26">
        <v>0</v>
      </c>
      <c r="ML33" s="26">
        <v>0</v>
      </c>
      <c r="MM33" s="17" t="s">
        <v>55</v>
      </c>
      <c r="MN33" s="17">
        <v>0</v>
      </c>
      <c r="MO33" s="17">
        <v>0</v>
      </c>
      <c r="MP33" s="26">
        <v>0</v>
      </c>
      <c r="MQ33" s="17">
        <v>0</v>
      </c>
      <c r="MR33" s="17" t="s">
        <v>55</v>
      </c>
      <c r="MS33" s="17">
        <v>495.7</v>
      </c>
      <c r="MT33" s="17">
        <v>273.8</v>
      </c>
      <c r="MU33" s="26">
        <v>273.8</v>
      </c>
      <c r="MV33" s="17">
        <v>273.8</v>
      </c>
      <c r="MW33" s="17">
        <f t="shared" si="84"/>
        <v>100</v>
      </c>
      <c r="MX33" s="17">
        <v>0</v>
      </c>
      <c r="MY33" s="17">
        <v>0</v>
      </c>
      <c r="MZ33" s="26">
        <v>0</v>
      </c>
      <c r="NA33" s="17">
        <v>0</v>
      </c>
      <c r="NB33" s="17" t="s">
        <v>55</v>
      </c>
      <c r="NC33" s="17">
        <v>399.8</v>
      </c>
      <c r="ND33" s="17">
        <v>0</v>
      </c>
      <c r="NE33" s="17">
        <v>0</v>
      </c>
      <c r="NF33" s="17">
        <v>0</v>
      </c>
      <c r="NG33" s="17" t="s">
        <v>55</v>
      </c>
      <c r="NH33" s="17">
        <v>17422.900000000001</v>
      </c>
      <c r="NI33" s="17">
        <v>15489.8</v>
      </c>
      <c r="NJ33" s="26">
        <v>15489.8</v>
      </c>
      <c r="NK33" s="17">
        <v>15480.1</v>
      </c>
      <c r="NL33" s="17">
        <f t="shared" si="71"/>
        <v>99.93737814561841</v>
      </c>
      <c r="NM33" s="17">
        <v>4134</v>
      </c>
      <c r="NN33" s="17">
        <v>4134</v>
      </c>
      <c r="NO33" s="26">
        <v>4134</v>
      </c>
      <c r="NP33" s="17">
        <v>4134</v>
      </c>
      <c r="NQ33" s="17">
        <f t="shared" si="38"/>
        <v>100</v>
      </c>
      <c r="NR33" s="47">
        <f t="shared" si="39"/>
        <v>9135.7999999999993</v>
      </c>
      <c r="NS33" s="47">
        <f t="shared" si="40"/>
        <v>49933.799999999996</v>
      </c>
      <c r="NT33" s="47">
        <f t="shared" si="41"/>
        <v>54477.399999999994</v>
      </c>
      <c r="NU33" s="47">
        <f t="shared" si="42"/>
        <v>54358.299999999996</v>
      </c>
      <c r="NV33" s="52">
        <f t="shared" si="43"/>
        <v>99.781377231659377</v>
      </c>
      <c r="NW33" s="24">
        <v>0</v>
      </c>
      <c r="NX33" s="24">
        <v>8065.9</v>
      </c>
      <c r="NY33" s="24">
        <v>8065.9</v>
      </c>
      <c r="NZ33" s="24">
        <v>7968.2</v>
      </c>
      <c r="OA33" s="24">
        <f t="shared" si="72"/>
        <v>98.788727854300205</v>
      </c>
      <c r="OB33" s="24">
        <v>0</v>
      </c>
      <c r="OC33" s="24">
        <v>0</v>
      </c>
      <c r="OD33" s="24">
        <v>0</v>
      </c>
      <c r="OE33" s="24">
        <v>0</v>
      </c>
      <c r="OF33" s="24" t="s">
        <v>55</v>
      </c>
      <c r="OG33" s="24">
        <v>0</v>
      </c>
      <c r="OH33" s="24">
        <v>0</v>
      </c>
      <c r="OI33" s="24">
        <v>7310</v>
      </c>
      <c r="OJ33" s="24">
        <v>7310</v>
      </c>
      <c r="OK33" s="24">
        <f t="shared" si="73"/>
        <v>100</v>
      </c>
      <c r="OL33" s="24">
        <v>0</v>
      </c>
      <c r="OM33" s="24">
        <v>0</v>
      </c>
      <c r="ON33" s="24">
        <v>0</v>
      </c>
      <c r="OO33" s="24">
        <v>0</v>
      </c>
      <c r="OP33" s="24" t="s">
        <v>55</v>
      </c>
      <c r="OQ33" s="24">
        <v>0</v>
      </c>
      <c r="OR33" s="24">
        <v>0</v>
      </c>
      <c r="OS33" s="24">
        <v>0</v>
      </c>
      <c r="OT33" s="24">
        <v>0</v>
      </c>
      <c r="OU33" s="24" t="s">
        <v>55</v>
      </c>
      <c r="OV33" s="24">
        <v>0</v>
      </c>
      <c r="OW33" s="24">
        <v>1075.4000000000001</v>
      </c>
      <c r="OX33" s="24">
        <v>1075.4000000000001</v>
      </c>
      <c r="OY33" s="24">
        <v>1054</v>
      </c>
      <c r="OZ33" s="24">
        <f t="shared" si="44"/>
        <v>98.010042774781468</v>
      </c>
      <c r="PA33" s="24">
        <v>0</v>
      </c>
      <c r="PB33" s="24">
        <v>0</v>
      </c>
      <c r="PC33" s="24">
        <v>134</v>
      </c>
      <c r="PD33" s="24">
        <v>134</v>
      </c>
      <c r="PE33" s="24">
        <f t="shared" si="45"/>
        <v>100</v>
      </c>
      <c r="PF33" s="24">
        <v>0</v>
      </c>
      <c r="PG33" s="24">
        <v>0</v>
      </c>
      <c r="PH33" s="24">
        <v>0</v>
      </c>
      <c r="PI33" s="24">
        <v>0</v>
      </c>
      <c r="PJ33" s="24" t="s">
        <v>55</v>
      </c>
      <c r="PK33" s="24">
        <v>0</v>
      </c>
      <c r="PL33" s="24">
        <v>0</v>
      </c>
      <c r="PM33" s="32">
        <v>0</v>
      </c>
      <c r="PN33" s="17">
        <v>0</v>
      </c>
      <c r="PO33" s="17" t="s">
        <v>55</v>
      </c>
      <c r="PP33" s="17">
        <v>0</v>
      </c>
      <c r="PQ33" s="17">
        <v>0</v>
      </c>
      <c r="PR33" s="30">
        <v>830.7</v>
      </c>
      <c r="PS33" s="30">
        <v>830.7</v>
      </c>
      <c r="PT33" s="30">
        <f t="shared" si="83"/>
        <v>100</v>
      </c>
      <c r="PU33" s="30">
        <v>9135.7999999999993</v>
      </c>
      <c r="PV33" s="30">
        <v>9135.7999999999993</v>
      </c>
      <c r="PW33" s="17">
        <v>5404.6</v>
      </c>
      <c r="PX33" s="17">
        <v>5404.6</v>
      </c>
      <c r="PY33" s="18">
        <f t="shared" si="46"/>
        <v>100</v>
      </c>
      <c r="PZ33" s="18">
        <v>0</v>
      </c>
      <c r="QA33" s="18">
        <v>0</v>
      </c>
      <c r="QB33" s="17">
        <v>0</v>
      </c>
      <c r="QC33" s="17">
        <v>0</v>
      </c>
      <c r="QD33" s="17" t="s">
        <v>55</v>
      </c>
      <c r="QE33" s="17">
        <v>0</v>
      </c>
      <c r="QF33" s="17">
        <v>0</v>
      </c>
      <c r="QG33" s="17">
        <v>0</v>
      </c>
      <c r="QH33" s="17">
        <v>0</v>
      </c>
      <c r="QI33" s="18" t="s">
        <v>55</v>
      </c>
      <c r="QJ33" s="18">
        <v>0</v>
      </c>
      <c r="QK33" s="18">
        <f>18077.8+11801.2</f>
        <v>29879</v>
      </c>
      <c r="QL33" s="17">
        <v>29879.1</v>
      </c>
      <c r="QM33" s="17">
        <v>29879.1</v>
      </c>
      <c r="QN33" s="18">
        <f>(QM33/QL33)*100</f>
        <v>100</v>
      </c>
      <c r="QO33" s="18">
        <v>0</v>
      </c>
      <c r="QP33" s="18">
        <v>0</v>
      </c>
      <c r="QQ33" s="17">
        <v>0</v>
      </c>
      <c r="QR33" s="17">
        <v>0</v>
      </c>
      <c r="QS33" s="18" t="s">
        <v>55</v>
      </c>
      <c r="QT33" s="18">
        <v>0</v>
      </c>
      <c r="QU33" s="18">
        <v>0</v>
      </c>
      <c r="QV33" s="17">
        <v>0</v>
      </c>
      <c r="QW33" s="17">
        <v>0</v>
      </c>
      <c r="QX33" s="17" t="s">
        <v>55</v>
      </c>
      <c r="QY33" s="18">
        <v>0</v>
      </c>
      <c r="QZ33" s="17">
        <v>0</v>
      </c>
      <c r="RA33" s="17">
        <v>0</v>
      </c>
      <c r="RB33" s="17">
        <v>0</v>
      </c>
      <c r="RC33" s="18" t="s">
        <v>55</v>
      </c>
      <c r="RD33" s="18">
        <v>0</v>
      </c>
      <c r="RE33" s="18">
        <v>0</v>
      </c>
      <c r="RF33" s="17">
        <v>0</v>
      </c>
      <c r="RG33" s="17">
        <v>0</v>
      </c>
      <c r="RH33" s="18" t="s">
        <v>55</v>
      </c>
      <c r="RI33" s="18">
        <v>0</v>
      </c>
      <c r="RJ33" s="18">
        <v>0</v>
      </c>
      <c r="RK33" s="17">
        <v>0</v>
      </c>
      <c r="RL33" s="17">
        <v>0</v>
      </c>
      <c r="RM33" s="18" t="s">
        <v>55</v>
      </c>
      <c r="RN33" s="18">
        <v>0</v>
      </c>
      <c r="RO33" s="18">
        <f>119.2+182.5</f>
        <v>301.7</v>
      </c>
      <c r="RP33" s="17">
        <v>301.7</v>
      </c>
      <c r="RQ33" s="17">
        <v>301.7</v>
      </c>
      <c r="RR33" s="17">
        <f>(RQ33/RP33)*100</f>
        <v>100</v>
      </c>
      <c r="RS33" s="17">
        <v>0</v>
      </c>
      <c r="RT33" s="17">
        <v>0</v>
      </c>
      <c r="RU33" s="17">
        <v>0</v>
      </c>
      <c r="RV33" s="17">
        <v>0</v>
      </c>
      <c r="RW33" s="18" t="s">
        <v>55</v>
      </c>
      <c r="RX33" s="18">
        <v>0</v>
      </c>
      <c r="RY33" s="18">
        <v>0</v>
      </c>
      <c r="RZ33" s="17">
        <v>0</v>
      </c>
      <c r="SA33" s="17">
        <v>0</v>
      </c>
      <c r="SB33" s="18" t="s">
        <v>55</v>
      </c>
      <c r="SC33" s="18">
        <v>0</v>
      </c>
      <c r="SD33" s="18">
        <v>0</v>
      </c>
      <c r="SE33" s="18">
        <v>0</v>
      </c>
      <c r="SF33" s="18">
        <v>0</v>
      </c>
      <c r="SG33" s="18" t="s">
        <v>55</v>
      </c>
      <c r="SH33" s="18">
        <v>0</v>
      </c>
      <c r="SI33" s="18">
        <v>0</v>
      </c>
      <c r="SJ33" s="18">
        <v>0</v>
      </c>
      <c r="SK33" s="18">
        <v>0</v>
      </c>
      <c r="SL33" s="18" t="s">
        <v>55</v>
      </c>
      <c r="SM33" s="18">
        <v>0</v>
      </c>
      <c r="SN33" s="18">
        <v>0</v>
      </c>
      <c r="SO33" s="18">
        <v>0</v>
      </c>
      <c r="SP33" s="18">
        <v>0</v>
      </c>
      <c r="SQ33" s="18" t="s">
        <v>55</v>
      </c>
      <c r="SR33" s="18">
        <v>0</v>
      </c>
      <c r="SS33" s="18">
        <v>0</v>
      </c>
      <c r="ST33" s="18">
        <v>0</v>
      </c>
      <c r="SU33" s="18">
        <v>0</v>
      </c>
      <c r="SV33" s="18" t="s">
        <v>55</v>
      </c>
      <c r="SW33" s="18">
        <v>0</v>
      </c>
      <c r="SX33" s="18">
        <v>0</v>
      </c>
      <c r="SY33" s="18">
        <v>0</v>
      </c>
      <c r="SZ33" s="18">
        <v>0</v>
      </c>
      <c r="TA33" s="18" t="s">
        <v>55</v>
      </c>
      <c r="TB33" s="18">
        <v>0</v>
      </c>
      <c r="TC33" s="18">
        <v>0</v>
      </c>
      <c r="TD33" s="17">
        <v>0</v>
      </c>
      <c r="TE33" s="17">
        <v>0</v>
      </c>
      <c r="TF33" s="18" t="s">
        <v>55</v>
      </c>
      <c r="TG33" s="18">
        <v>0</v>
      </c>
      <c r="TH33" s="18">
        <v>1476</v>
      </c>
      <c r="TI33" s="17">
        <v>1476</v>
      </c>
      <c r="TJ33" s="17">
        <v>1476</v>
      </c>
      <c r="TK33" s="18">
        <f t="shared" si="77"/>
        <v>100</v>
      </c>
      <c r="TL33" s="18">
        <v>0</v>
      </c>
      <c r="TM33" s="18">
        <v>0</v>
      </c>
      <c r="TN33" s="17">
        <v>0</v>
      </c>
      <c r="TO33" s="17">
        <v>0</v>
      </c>
      <c r="TP33" s="18" t="s">
        <v>55</v>
      </c>
      <c r="TQ33" s="18">
        <v>0</v>
      </c>
      <c r="TR33" s="18">
        <v>0</v>
      </c>
      <c r="TS33" s="18">
        <v>0</v>
      </c>
      <c r="TT33" s="18">
        <v>0</v>
      </c>
      <c r="TU33" s="18" t="s">
        <v>55</v>
      </c>
      <c r="TV33" s="44">
        <f t="shared" si="48"/>
        <v>436878.50000000006</v>
      </c>
      <c r="TW33" s="44">
        <f t="shared" si="49"/>
        <v>643370.60000000009</v>
      </c>
      <c r="TX33" s="44">
        <f t="shared" si="50"/>
        <v>655548.6</v>
      </c>
      <c r="TY33" s="44">
        <f t="shared" si="51"/>
        <v>640553.10000000009</v>
      </c>
      <c r="TZ33" s="45">
        <f t="shared" si="22"/>
        <v>97.712526576976913</v>
      </c>
      <c r="UA33" s="7"/>
      <c r="UB33" s="7"/>
      <c r="UD33" s="9"/>
    </row>
    <row r="34" spans="1:550" x14ac:dyDescent="0.2">
      <c r="A34" s="20" t="s">
        <v>37</v>
      </c>
      <c r="B34" s="47">
        <f t="shared" si="23"/>
        <v>193094</v>
      </c>
      <c r="C34" s="47">
        <f t="shared" si="23"/>
        <v>202473.7</v>
      </c>
      <c r="D34" s="44">
        <f t="shared" si="52"/>
        <v>203293.7</v>
      </c>
      <c r="E34" s="44">
        <f t="shared" si="53"/>
        <v>203293.7</v>
      </c>
      <c r="F34" s="45">
        <f t="shared" si="54"/>
        <v>100</v>
      </c>
      <c r="G34" s="17">
        <v>193094</v>
      </c>
      <c r="H34" s="17">
        <v>193094</v>
      </c>
      <c r="I34" s="30">
        <v>193094</v>
      </c>
      <c r="J34" s="17">
        <v>193094</v>
      </c>
      <c r="K34" s="17">
        <f t="shared" si="55"/>
        <v>100</v>
      </c>
      <c r="L34" s="17">
        <v>0</v>
      </c>
      <c r="M34" s="17">
        <v>9379.7000000000007</v>
      </c>
      <c r="N34" s="30">
        <v>9379.7000000000007</v>
      </c>
      <c r="O34" s="17">
        <v>9379.7000000000007</v>
      </c>
      <c r="P34" s="17">
        <f t="shared" si="56"/>
        <v>100</v>
      </c>
      <c r="Q34" s="17">
        <v>0</v>
      </c>
      <c r="R34" s="17">
        <v>0</v>
      </c>
      <c r="S34" s="17">
        <v>0</v>
      </c>
      <c r="T34" s="17">
        <v>0</v>
      </c>
      <c r="U34" s="17" t="s">
        <v>55</v>
      </c>
      <c r="V34" s="17">
        <v>0</v>
      </c>
      <c r="W34" s="33">
        <v>0</v>
      </c>
      <c r="X34" s="33">
        <v>0</v>
      </c>
      <c r="Y34" s="33">
        <v>0</v>
      </c>
      <c r="Z34" s="18" t="s">
        <v>55</v>
      </c>
      <c r="AA34" s="18">
        <v>0</v>
      </c>
      <c r="AB34" s="18">
        <v>0</v>
      </c>
      <c r="AC34" s="33">
        <v>820</v>
      </c>
      <c r="AD34" s="33">
        <v>820</v>
      </c>
      <c r="AE34" s="18">
        <f t="shared" si="25"/>
        <v>100</v>
      </c>
      <c r="AF34" s="44">
        <f t="shared" si="57"/>
        <v>65147.7</v>
      </c>
      <c r="AG34" s="44">
        <f t="shared" si="58"/>
        <v>189751.90000000002</v>
      </c>
      <c r="AH34" s="44">
        <f t="shared" si="59"/>
        <v>192558.05959000002</v>
      </c>
      <c r="AI34" s="44">
        <f t="shared" si="60"/>
        <v>174255.09999999998</v>
      </c>
      <c r="AJ34" s="45">
        <f t="shared" si="27"/>
        <v>90.494835880164544</v>
      </c>
      <c r="AK34" s="17">
        <v>0</v>
      </c>
      <c r="AL34" s="17">
        <v>22348.9</v>
      </c>
      <c r="AM34" s="17">
        <v>22348.9</v>
      </c>
      <c r="AN34" s="17">
        <v>22348.9</v>
      </c>
      <c r="AO34" s="17">
        <f t="shared" si="61"/>
        <v>100</v>
      </c>
      <c r="AP34" s="17">
        <v>0</v>
      </c>
      <c r="AQ34" s="17">
        <v>0</v>
      </c>
      <c r="AR34" s="30">
        <v>0</v>
      </c>
      <c r="AS34" s="17">
        <v>0</v>
      </c>
      <c r="AT34" s="17" t="s">
        <v>55</v>
      </c>
      <c r="AU34" s="17">
        <v>0</v>
      </c>
      <c r="AV34" s="17">
        <v>0</v>
      </c>
      <c r="AW34" s="17">
        <v>0</v>
      </c>
      <c r="AX34" s="17">
        <v>0</v>
      </c>
      <c r="AY34" s="17" t="s">
        <v>55</v>
      </c>
      <c r="AZ34" s="17">
        <v>9781</v>
      </c>
      <c r="BA34" s="17">
        <v>7742.3</v>
      </c>
      <c r="BB34" s="30">
        <v>7742.3</v>
      </c>
      <c r="BC34" s="17">
        <v>7742.3</v>
      </c>
      <c r="BD34" s="17">
        <f t="shared" si="1"/>
        <v>100</v>
      </c>
      <c r="BE34" s="17">
        <v>0</v>
      </c>
      <c r="BF34" s="17">
        <v>1020.2</v>
      </c>
      <c r="BG34" s="30">
        <v>1020.2</v>
      </c>
      <c r="BH34" s="17">
        <v>1020.2</v>
      </c>
      <c r="BI34" s="17">
        <f>(BH34/BG34)*100</f>
        <v>100</v>
      </c>
      <c r="BJ34" s="17">
        <v>0</v>
      </c>
      <c r="BK34" s="17">
        <v>0</v>
      </c>
      <c r="BL34" s="30">
        <v>0</v>
      </c>
      <c r="BM34" s="30">
        <v>0</v>
      </c>
      <c r="BN34" s="17" t="s">
        <v>55</v>
      </c>
      <c r="BO34" s="17">
        <v>0</v>
      </c>
      <c r="BP34" s="17">
        <v>0</v>
      </c>
      <c r="BQ34" s="30">
        <v>0</v>
      </c>
      <c r="BR34" s="30">
        <v>0</v>
      </c>
      <c r="BS34" s="17" t="s">
        <v>55</v>
      </c>
      <c r="BT34" s="17">
        <v>5705.5</v>
      </c>
      <c r="BU34" s="17">
        <v>10002.200000000001</v>
      </c>
      <c r="BV34" s="30">
        <v>10002.200000000001</v>
      </c>
      <c r="BW34" s="30">
        <v>5741.3</v>
      </c>
      <c r="BX34" s="17">
        <f t="shared" si="62"/>
        <v>57.400371918177996</v>
      </c>
      <c r="BY34" s="17">
        <v>0</v>
      </c>
      <c r="BZ34" s="17">
        <v>10711.6</v>
      </c>
      <c r="CA34" s="17">
        <v>10711.6</v>
      </c>
      <c r="CB34" s="17">
        <v>10711.6</v>
      </c>
      <c r="CC34" s="17">
        <f>CB34/CA34%</f>
        <v>100</v>
      </c>
      <c r="CD34" s="17">
        <v>0</v>
      </c>
      <c r="CE34" s="17">
        <v>370.5</v>
      </c>
      <c r="CF34" s="17">
        <v>370.5</v>
      </c>
      <c r="CG34" s="17">
        <v>370.5</v>
      </c>
      <c r="CH34" s="17">
        <f>(CG34/CF34)*100</f>
        <v>100</v>
      </c>
      <c r="CI34" s="17">
        <v>445.4</v>
      </c>
      <c r="CJ34" s="17">
        <v>445.4</v>
      </c>
      <c r="CK34" s="17">
        <v>445.4</v>
      </c>
      <c r="CL34" s="17">
        <v>445.4</v>
      </c>
      <c r="CM34" s="17">
        <f t="shared" si="75"/>
        <v>100</v>
      </c>
      <c r="CN34" s="17">
        <v>0</v>
      </c>
      <c r="CO34" s="17">
        <v>11842</v>
      </c>
      <c r="CP34" s="30">
        <v>11842</v>
      </c>
      <c r="CQ34" s="17">
        <v>9683.7000000000007</v>
      </c>
      <c r="CR34" s="17">
        <f t="shared" si="28"/>
        <v>81.774193548387103</v>
      </c>
      <c r="CS34" s="17">
        <v>0</v>
      </c>
      <c r="CT34" s="17">
        <v>0</v>
      </c>
      <c r="CU34" s="17">
        <v>0</v>
      </c>
      <c r="CV34" s="17">
        <v>0</v>
      </c>
      <c r="CW34" s="17" t="s">
        <v>55</v>
      </c>
      <c r="CX34" s="17">
        <v>0</v>
      </c>
      <c r="CY34" s="17">
        <v>0</v>
      </c>
      <c r="CZ34" s="30">
        <v>0</v>
      </c>
      <c r="DA34" s="30">
        <v>0</v>
      </c>
      <c r="DB34" s="17" t="s">
        <v>55</v>
      </c>
      <c r="DC34" s="17">
        <v>100.7</v>
      </c>
      <c r="DD34" s="17">
        <v>100.7</v>
      </c>
      <c r="DE34" s="30">
        <v>100.7</v>
      </c>
      <c r="DF34" s="17">
        <v>100.7</v>
      </c>
      <c r="DG34" s="17">
        <f t="shared" si="29"/>
        <v>100</v>
      </c>
      <c r="DH34" s="17">
        <v>0</v>
      </c>
      <c r="DI34" s="17">
        <v>0</v>
      </c>
      <c r="DJ34" s="30">
        <v>0</v>
      </c>
      <c r="DK34" s="17">
        <v>0</v>
      </c>
      <c r="DL34" s="17" t="s">
        <v>55</v>
      </c>
      <c r="DM34" s="17">
        <v>0</v>
      </c>
      <c r="DN34" s="17">
        <v>0</v>
      </c>
      <c r="DO34" s="30">
        <v>0</v>
      </c>
      <c r="DP34" s="30">
        <v>0</v>
      </c>
      <c r="DQ34" s="17" t="s">
        <v>55</v>
      </c>
      <c r="DR34" s="17">
        <v>0</v>
      </c>
      <c r="DS34" s="17">
        <v>0</v>
      </c>
      <c r="DT34" s="30">
        <v>0</v>
      </c>
      <c r="DU34" s="17">
        <v>0</v>
      </c>
      <c r="DV34" s="17" t="s">
        <v>55</v>
      </c>
      <c r="DW34" s="17">
        <v>0</v>
      </c>
      <c r="DX34" s="17">
        <v>0</v>
      </c>
      <c r="DY34" s="30">
        <v>0</v>
      </c>
      <c r="DZ34" s="30">
        <v>0</v>
      </c>
      <c r="EA34" s="17" t="s">
        <v>55</v>
      </c>
      <c r="EB34" s="17">
        <v>0</v>
      </c>
      <c r="EC34" s="17">
        <v>0</v>
      </c>
      <c r="ED34" s="30">
        <v>0</v>
      </c>
      <c r="EE34" s="30">
        <v>0</v>
      </c>
      <c r="EF34" s="17" t="s">
        <v>55</v>
      </c>
      <c r="EG34" s="17">
        <v>3335.4</v>
      </c>
      <c r="EH34" s="17">
        <v>4235.3999999999996</v>
      </c>
      <c r="EI34" s="30">
        <v>4235.3999999999996</v>
      </c>
      <c r="EJ34" s="17">
        <v>3903.5</v>
      </c>
      <c r="EK34" s="17">
        <f t="shared" si="79"/>
        <v>92.163668130518971</v>
      </c>
      <c r="EL34" s="17">
        <v>0</v>
      </c>
      <c r="EM34" s="17">
        <v>0</v>
      </c>
      <c r="EN34" s="17">
        <v>0</v>
      </c>
      <c r="EO34" s="17">
        <v>0</v>
      </c>
      <c r="EP34" s="17" t="s">
        <v>55</v>
      </c>
      <c r="EQ34" s="17">
        <v>0</v>
      </c>
      <c r="ER34" s="17">
        <v>0</v>
      </c>
      <c r="ES34" s="17">
        <v>0</v>
      </c>
      <c r="ET34" s="17">
        <v>0</v>
      </c>
      <c r="EU34" s="17" t="s">
        <v>55</v>
      </c>
      <c r="EV34" s="17">
        <v>0</v>
      </c>
      <c r="EW34" s="17">
        <v>1548</v>
      </c>
      <c r="EX34" s="30">
        <v>1548</v>
      </c>
      <c r="EY34" s="30">
        <v>1548</v>
      </c>
      <c r="EZ34" s="24">
        <f t="shared" si="63"/>
        <v>100</v>
      </c>
      <c r="FA34" s="24">
        <v>0</v>
      </c>
      <c r="FB34" s="24">
        <v>0</v>
      </c>
      <c r="FC34" s="30">
        <v>0</v>
      </c>
      <c r="FD34" s="30">
        <v>0</v>
      </c>
      <c r="FE34" s="24" t="s">
        <v>55</v>
      </c>
      <c r="FF34" s="24">
        <v>0</v>
      </c>
      <c r="FG34" s="24">
        <v>2500</v>
      </c>
      <c r="FH34" s="24">
        <v>2500</v>
      </c>
      <c r="FI34" s="24">
        <v>2500</v>
      </c>
      <c r="FJ34" s="24">
        <f t="shared" si="64"/>
        <v>100</v>
      </c>
      <c r="FK34" s="24">
        <v>6599</v>
      </c>
      <c r="FL34" s="24">
        <v>6599</v>
      </c>
      <c r="FM34" s="30">
        <v>5985</v>
      </c>
      <c r="FN34" s="30">
        <v>5985</v>
      </c>
      <c r="FO34" s="24">
        <f t="shared" si="30"/>
        <v>100</v>
      </c>
      <c r="FP34" s="24">
        <v>285.5</v>
      </c>
      <c r="FQ34" s="24">
        <v>285.5</v>
      </c>
      <c r="FR34" s="30">
        <v>285.5</v>
      </c>
      <c r="FS34" s="24">
        <v>285.5</v>
      </c>
      <c r="FT34" s="24">
        <f>FS34/FR34%</f>
        <v>100</v>
      </c>
      <c r="FU34" s="24">
        <v>0</v>
      </c>
      <c r="FV34" s="24">
        <v>0</v>
      </c>
      <c r="FW34" s="24">
        <v>0</v>
      </c>
      <c r="FX34" s="24">
        <v>0</v>
      </c>
      <c r="FY34" s="24" t="s">
        <v>55</v>
      </c>
      <c r="FZ34" s="24">
        <v>0</v>
      </c>
      <c r="GA34" s="24">
        <v>15144.6</v>
      </c>
      <c r="GB34" s="24">
        <v>15144.5</v>
      </c>
      <c r="GC34" s="24">
        <v>15144.5</v>
      </c>
      <c r="GD34" s="24">
        <f t="shared" si="31"/>
        <v>100</v>
      </c>
      <c r="GE34" s="24">
        <v>2035.6</v>
      </c>
      <c r="GF34" s="24">
        <v>2035.6</v>
      </c>
      <c r="GG34" s="24">
        <v>2035.8</v>
      </c>
      <c r="GH34" s="24">
        <v>2035.7</v>
      </c>
      <c r="GI34" s="24">
        <f t="shared" si="32"/>
        <v>99.995087926122423</v>
      </c>
      <c r="GJ34" s="24">
        <v>0</v>
      </c>
      <c r="GK34" s="24">
        <v>11546.5</v>
      </c>
      <c r="GL34" s="24">
        <v>11546.5</v>
      </c>
      <c r="GM34" s="24">
        <v>0</v>
      </c>
      <c r="GN34" s="24">
        <f>GM34/GL34%</f>
        <v>0</v>
      </c>
      <c r="GO34" s="24">
        <v>11085.4</v>
      </c>
      <c r="GP34" s="24">
        <v>12867.3</v>
      </c>
      <c r="GQ34" s="24">
        <v>12867.35959</v>
      </c>
      <c r="GR34" s="24">
        <v>12867.4</v>
      </c>
      <c r="GS34" s="25">
        <f>(GR34/GQ34)*100</f>
        <v>100.00031405044459</v>
      </c>
      <c r="GT34" s="25">
        <v>0</v>
      </c>
      <c r="GU34" s="25">
        <v>0</v>
      </c>
      <c r="GV34" s="24">
        <v>0</v>
      </c>
      <c r="GW34" s="24">
        <v>0</v>
      </c>
      <c r="GX34" s="24" t="s">
        <v>55</v>
      </c>
      <c r="GY34" s="24">
        <v>14208.2</v>
      </c>
      <c r="GZ34" s="24">
        <v>52601.1</v>
      </c>
      <c r="HA34" s="24">
        <v>56021.1</v>
      </c>
      <c r="HB34" s="24">
        <v>56021.1</v>
      </c>
      <c r="HC34" s="24">
        <f t="shared" si="33"/>
        <v>100</v>
      </c>
      <c r="HD34" s="24">
        <v>0</v>
      </c>
      <c r="HE34" s="24">
        <v>0</v>
      </c>
      <c r="HF34" s="24">
        <v>0</v>
      </c>
      <c r="HG34" s="24">
        <v>0</v>
      </c>
      <c r="HH34" s="24" t="s">
        <v>55</v>
      </c>
      <c r="HI34" s="24">
        <v>0</v>
      </c>
      <c r="HJ34" s="24">
        <v>0</v>
      </c>
      <c r="HK34" s="24">
        <v>0</v>
      </c>
      <c r="HL34" s="24">
        <v>0</v>
      </c>
      <c r="HM34" s="24" t="s">
        <v>55</v>
      </c>
      <c r="HN34" s="24">
        <v>0</v>
      </c>
      <c r="HO34" s="24">
        <v>0</v>
      </c>
      <c r="HP34" s="24">
        <v>0</v>
      </c>
      <c r="HQ34" s="24">
        <v>0</v>
      </c>
      <c r="HR34" s="24" t="s">
        <v>55</v>
      </c>
      <c r="HS34" s="24">
        <v>6566</v>
      </c>
      <c r="HT34" s="24">
        <v>6566</v>
      </c>
      <c r="HU34" s="24">
        <v>6566</v>
      </c>
      <c r="HV34" s="24">
        <v>6566</v>
      </c>
      <c r="HW34" s="24">
        <f>HV34/HU34%</f>
        <v>100</v>
      </c>
      <c r="HX34" s="24">
        <v>0</v>
      </c>
      <c r="HY34" s="24">
        <v>0</v>
      </c>
      <c r="HZ34" s="24">
        <v>0</v>
      </c>
      <c r="IA34" s="24">
        <v>0</v>
      </c>
      <c r="IB34" s="24" t="s">
        <v>55</v>
      </c>
      <c r="IC34" s="24">
        <v>5000</v>
      </c>
      <c r="ID34" s="24">
        <v>9239.1</v>
      </c>
      <c r="IE34" s="24">
        <v>9239.1</v>
      </c>
      <c r="IF34" s="24">
        <v>9233.7999999999993</v>
      </c>
      <c r="IG34" s="24">
        <f t="shared" si="78"/>
        <v>99.942635105150927</v>
      </c>
      <c r="IH34" s="24">
        <v>0</v>
      </c>
      <c r="II34" s="24">
        <v>0</v>
      </c>
      <c r="IJ34" s="30">
        <v>0</v>
      </c>
      <c r="IK34" s="30">
        <v>0</v>
      </c>
      <c r="IL34" s="25" t="s">
        <v>55</v>
      </c>
      <c r="IM34" s="15">
        <f t="shared" si="65"/>
        <v>564147.6</v>
      </c>
      <c r="IN34" s="15">
        <f t="shared" si="66"/>
        <v>427391.89999999991</v>
      </c>
      <c r="IO34" s="15">
        <f t="shared" si="67"/>
        <v>436212.69999999995</v>
      </c>
      <c r="IP34" s="15">
        <f t="shared" si="68"/>
        <v>436163.6</v>
      </c>
      <c r="IQ34" s="13">
        <f t="shared" si="69"/>
        <v>99.988744023271224</v>
      </c>
      <c r="IR34" s="17">
        <v>3982.5</v>
      </c>
      <c r="IS34" s="17">
        <v>2968.8</v>
      </c>
      <c r="IT34" s="26">
        <v>2968.8</v>
      </c>
      <c r="IU34" s="26">
        <v>2968.8</v>
      </c>
      <c r="IV34" s="17">
        <f t="shared" si="4"/>
        <v>100</v>
      </c>
      <c r="IW34" s="17">
        <v>0</v>
      </c>
      <c r="IX34" s="17">
        <v>0</v>
      </c>
      <c r="IY34" s="26">
        <v>0</v>
      </c>
      <c r="IZ34" s="17">
        <v>0</v>
      </c>
      <c r="JA34" s="17" t="s">
        <v>55</v>
      </c>
      <c r="JB34" s="17">
        <v>1.3</v>
      </c>
      <c r="JC34" s="17">
        <v>1.3</v>
      </c>
      <c r="JD34" s="26">
        <v>1.3</v>
      </c>
      <c r="JE34" s="17">
        <v>1.3</v>
      </c>
      <c r="JF34" s="17">
        <f t="shared" si="6"/>
        <v>100</v>
      </c>
      <c r="JG34" s="17">
        <v>140424.70000000001</v>
      </c>
      <c r="JH34" s="17">
        <v>96196.9</v>
      </c>
      <c r="JI34" s="26">
        <v>102175.4</v>
      </c>
      <c r="JJ34" s="17">
        <v>102175.4</v>
      </c>
      <c r="JK34" s="17">
        <f t="shared" si="35"/>
        <v>100</v>
      </c>
      <c r="JL34" s="17">
        <v>370559.2</v>
      </c>
      <c r="JM34" s="17">
        <v>291855.59999999998</v>
      </c>
      <c r="JN34" s="24">
        <v>294697.90000000002</v>
      </c>
      <c r="JO34" s="24">
        <v>294697.90000000002</v>
      </c>
      <c r="JP34" s="25">
        <f t="shared" si="36"/>
        <v>100</v>
      </c>
      <c r="JQ34" s="25">
        <v>10791.9</v>
      </c>
      <c r="JR34" s="25">
        <v>6417.1</v>
      </c>
      <c r="JS34" s="26">
        <v>6417.1</v>
      </c>
      <c r="JT34" s="24">
        <v>6417.1</v>
      </c>
      <c r="JU34" s="24">
        <f t="shared" si="37"/>
        <v>100</v>
      </c>
      <c r="JV34" s="24">
        <v>4754.8</v>
      </c>
      <c r="JW34" s="24">
        <v>0</v>
      </c>
      <c r="JX34" s="26">
        <v>0</v>
      </c>
      <c r="JY34" s="17">
        <v>0</v>
      </c>
      <c r="JZ34" s="17" t="s">
        <v>55</v>
      </c>
      <c r="KA34" s="17">
        <v>0</v>
      </c>
      <c r="KB34" s="17">
        <v>0</v>
      </c>
      <c r="KC34" s="26">
        <v>0</v>
      </c>
      <c r="KD34" s="17">
        <v>0</v>
      </c>
      <c r="KE34" s="17" t="s">
        <v>55</v>
      </c>
      <c r="KF34" s="17">
        <v>0</v>
      </c>
      <c r="KG34" s="17">
        <v>0</v>
      </c>
      <c r="KH34" s="26">
        <v>0</v>
      </c>
      <c r="KI34" s="17">
        <v>0</v>
      </c>
      <c r="KJ34" s="17" t="s">
        <v>55</v>
      </c>
      <c r="KK34" s="17">
        <v>3021.6</v>
      </c>
      <c r="KL34" s="17">
        <v>2871.6</v>
      </c>
      <c r="KM34" s="26">
        <v>2871.6</v>
      </c>
      <c r="KN34" s="17">
        <v>2871.6</v>
      </c>
      <c r="KO34" s="17">
        <f t="shared" si="8"/>
        <v>100</v>
      </c>
      <c r="KP34" s="17">
        <v>315</v>
      </c>
      <c r="KQ34" s="17">
        <v>315</v>
      </c>
      <c r="KR34" s="26">
        <v>315</v>
      </c>
      <c r="KS34" s="17">
        <v>315</v>
      </c>
      <c r="KT34" s="17">
        <f t="shared" si="9"/>
        <v>100</v>
      </c>
      <c r="KU34" s="17">
        <v>3.3</v>
      </c>
      <c r="KV34" s="17">
        <v>3.3</v>
      </c>
      <c r="KW34" s="26">
        <v>3.3</v>
      </c>
      <c r="KX34" s="17">
        <v>3.3</v>
      </c>
      <c r="KY34" s="17">
        <f t="shared" si="10"/>
        <v>99.999999999999986</v>
      </c>
      <c r="KZ34" s="17">
        <v>127.3</v>
      </c>
      <c r="LA34" s="17">
        <v>71.900000000000006</v>
      </c>
      <c r="LB34" s="26">
        <v>71.900000000000006</v>
      </c>
      <c r="LC34" s="17">
        <v>71.900000000000006</v>
      </c>
      <c r="LD34" s="17">
        <f t="shared" si="70"/>
        <v>100</v>
      </c>
      <c r="LE34" s="17">
        <v>1.5</v>
      </c>
      <c r="LF34" s="17">
        <v>1</v>
      </c>
      <c r="LG34" s="26">
        <v>1</v>
      </c>
      <c r="LH34" s="17">
        <v>0.5</v>
      </c>
      <c r="LI34" s="17">
        <f>LH34/LG34%</f>
        <v>50</v>
      </c>
      <c r="LJ34" s="17">
        <v>650.6</v>
      </c>
      <c r="LK34" s="17">
        <v>794.9</v>
      </c>
      <c r="LL34" s="26">
        <v>794.9</v>
      </c>
      <c r="LM34" s="17">
        <v>755.2</v>
      </c>
      <c r="LN34" s="17">
        <f t="shared" si="11"/>
        <v>95.005661089445226</v>
      </c>
      <c r="LO34" s="17">
        <v>467.6</v>
      </c>
      <c r="LP34" s="17">
        <v>467.6</v>
      </c>
      <c r="LQ34" s="26">
        <v>467.6</v>
      </c>
      <c r="LR34" s="17">
        <v>467.6</v>
      </c>
      <c r="LS34" s="17">
        <f t="shared" si="12"/>
        <v>100</v>
      </c>
      <c r="LT34" s="17">
        <v>0</v>
      </c>
      <c r="LU34" s="17">
        <v>0</v>
      </c>
      <c r="LV34" s="26">
        <v>0</v>
      </c>
      <c r="LW34" s="17">
        <v>0</v>
      </c>
      <c r="LX34" s="17" t="s">
        <v>55</v>
      </c>
      <c r="LY34" s="17">
        <v>0</v>
      </c>
      <c r="LZ34" s="17">
        <v>0</v>
      </c>
      <c r="MA34" s="31">
        <v>0</v>
      </c>
      <c r="MB34" s="17">
        <v>0</v>
      </c>
      <c r="MC34" s="17" t="s">
        <v>55</v>
      </c>
      <c r="MD34" s="17">
        <v>2918</v>
      </c>
      <c r="ME34" s="17">
        <v>3064.3</v>
      </c>
      <c r="MF34" s="31">
        <v>3064.3</v>
      </c>
      <c r="MG34" s="17">
        <v>3064.3</v>
      </c>
      <c r="MH34" s="17">
        <f t="shared" si="13"/>
        <v>100</v>
      </c>
      <c r="MI34" s="17">
        <v>0</v>
      </c>
      <c r="MJ34" s="17">
        <v>0</v>
      </c>
      <c r="MK34" s="26">
        <v>0</v>
      </c>
      <c r="ML34" s="26">
        <v>0</v>
      </c>
      <c r="MM34" s="17" t="s">
        <v>55</v>
      </c>
      <c r="MN34" s="17">
        <v>212.2</v>
      </c>
      <c r="MO34" s="17">
        <v>263</v>
      </c>
      <c r="MP34" s="26">
        <v>263</v>
      </c>
      <c r="MQ34" s="17">
        <v>259.89999999999998</v>
      </c>
      <c r="MR34" s="17">
        <f t="shared" si="82"/>
        <v>98.821292775665398</v>
      </c>
      <c r="MS34" s="17">
        <v>1433.4</v>
      </c>
      <c r="MT34" s="17">
        <v>435</v>
      </c>
      <c r="MU34" s="26">
        <v>435</v>
      </c>
      <c r="MV34" s="17">
        <v>435</v>
      </c>
      <c r="MW34" s="17">
        <f t="shared" si="84"/>
        <v>100.00000000000001</v>
      </c>
      <c r="MX34" s="17">
        <v>1794</v>
      </c>
      <c r="MY34" s="17">
        <v>850</v>
      </c>
      <c r="MZ34" s="26">
        <v>850</v>
      </c>
      <c r="NA34" s="17">
        <v>850</v>
      </c>
      <c r="NB34" s="17">
        <f>NA34/MZ34%</f>
        <v>100</v>
      </c>
      <c r="NC34" s="17">
        <v>521.1</v>
      </c>
      <c r="ND34" s="17">
        <v>0</v>
      </c>
      <c r="NE34" s="17">
        <v>0</v>
      </c>
      <c r="NF34" s="17">
        <v>0</v>
      </c>
      <c r="NG34" s="17" t="s">
        <v>55</v>
      </c>
      <c r="NH34" s="17">
        <v>17391.599999999999</v>
      </c>
      <c r="NI34" s="17">
        <v>16038.6</v>
      </c>
      <c r="NJ34" s="26">
        <v>16038.6</v>
      </c>
      <c r="NK34" s="17">
        <v>16032.8</v>
      </c>
      <c r="NL34" s="17">
        <f t="shared" si="71"/>
        <v>99.963837242652104</v>
      </c>
      <c r="NM34" s="17">
        <v>4776</v>
      </c>
      <c r="NN34" s="17">
        <v>4776</v>
      </c>
      <c r="NO34" s="26">
        <v>4776</v>
      </c>
      <c r="NP34" s="17">
        <v>4776</v>
      </c>
      <c r="NQ34" s="17">
        <f t="shared" si="38"/>
        <v>100</v>
      </c>
      <c r="NR34" s="47">
        <f t="shared" si="39"/>
        <v>10520.8</v>
      </c>
      <c r="NS34" s="47">
        <f t="shared" si="40"/>
        <v>25638.2</v>
      </c>
      <c r="NT34" s="47">
        <f t="shared" si="41"/>
        <v>53670.799999999996</v>
      </c>
      <c r="NU34" s="47">
        <f t="shared" si="42"/>
        <v>53153.9</v>
      </c>
      <c r="NV34" s="52">
        <f t="shared" si="43"/>
        <v>99.036906474283981</v>
      </c>
      <c r="NW34" s="24">
        <v>0</v>
      </c>
      <c r="NX34" s="24">
        <v>10390</v>
      </c>
      <c r="NY34" s="24">
        <v>10390</v>
      </c>
      <c r="NZ34" s="24">
        <v>9955.6</v>
      </c>
      <c r="OA34" s="24">
        <f t="shared" si="72"/>
        <v>95.819056785370549</v>
      </c>
      <c r="OB34" s="24">
        <v>0</v>
      </c>
      <c r="OC34" s="24">
        <v>0</v>
      </c>
      <c r="OD34" s="24">
        <v>0</v>
      </c>
      <c r="OE34" s="24">
        <v>0</v>
      </c>
      <c r="OF34" s="24" t="s">
        <v>55</v>
      </c>
      <c r="OG34" s="24">
        <v>0</v>
      </c>
      <c r="OH34" s="24">
        <v>0</v>
      </c>
      <c r="OI34" s="24">
        <v>14500</v>
      </c>
      <c r="OJ34" s="24">
        <v>14500</v>
      </c>
      <c r="OK34" s="24">
        <f t="shared" si="73"/>
        <v>100</v>
      </c>
      <c r="OL34" s="24">
        <v>0</v>
      </c>
      <c r="OM34" s="24">
        <v>0</v>
      </c>
      <c r="ON34" s="24">
        <v>11718.6</v>
      </c>
      <c r="OO34" s="24">
        <v>11718.6</v>
      </c>
      <c r="OP34" s="24">
        <f t="shared" si="74"/>
        <v>100</v>
      </c>
      <c r="OQ34" s="24">
        <v>0</v>
      </c>
      <c r="OR34" s="24">
        <v>0</v>
      </c>
      <c r="OS34" s="24">
        <v>0</v>
      </c>
      <c r="OT34" s="24">
        <v>0</v>
      </c>
      <c r="OU34" s="24" t="s">
        <v>55</v>
      </c>
      <c r="OV34" s="24">
        <v>0</v>
      </c>
      <c r="OW34" s="24">
        <v>2078</v>
      </c>
      <c r="OX34" s="24">
        <v>2078</v>
      </c>
      <c r="OY34" s="24">
        <v>1995.5</v>
      </c>
      <c r="OZ34" s="24">
        <f t="shared" si="44"/>
        <v>96.029836381135709</v>
      </c>
      <c r="PA34" s="24">
        <v>0</v>
      </c>
      <c r="PB34" s="24">
        <v>0</v>
      </c>
      <c r="PC34" s="24">
        <v>134</v>
      </c>
      <c r="PD34" s="24">
        <v>134</v>
      </c>
      <c r="PE34" s="24">
        <f t="shared" si="45"/>
        <v>100</v>
      </c>
      <c r="PF34" s="24">
        <v>0</v>
      </c>
      <c r="PG34" s="24">
        <v>0</v>
      </c>
      <c r="PH34" s="24">
        <v>0</v>
      </c>
      <c r="PI34" s="24">
        <v>0</v>
      </c>
      <c r="PJ34" s="24" t="s">
        <v>55</v>
      </c>
      <c r="PK34" s="24">
        <v>0</v>
      </c>
      <c r="PL34" s="24">
        <v>0</v>
      </c>
      <c r="PM34" s="30">
        <v>0</v>
      </c>
      <c r="PN34" s="17">
        <v>0</v>
      </c>
      <c r="PO34" s="17" t="s">
        <v>55</v>
      </c>
      <c r="PP34" s="17">
        <v>0</v>
      </c>
      <c r="PQ34" s="17">
        <v>0</v>
      </c>
      <c r="PR34" s="30">
        <v>1680</v>
      </c>
      <c r="PS34" s="30">
        <v>1680</v>
      </c>
      <c r="PT34" s="30">
        <f t="shared" si="83"/>
        <v>100</v>
      </c>
      <c r="PU34" s="30">
        <v>10520.8</v>
      </c>
      <c r="PV34" s="30">
        <v>10520.8</v>
      </c>
      <c r="PW34" s="17">
        <v>10520.8</v>
      </c>
      <c r="PX34" s="17">
        <v>10520.8</v>
      </c>
      <c r="PY34" s="18">
        <f t="shared" si="46"/>
        <v>100</v>
      </c>
      <c r="PZ34" s="18">
        <v>0</v>
      </c>
      <c r="QA34" s="18">
        <v>0</v>
      </c>
      <c r="QB34" s="17">
        <v>0</v>
      </c>
      <c r="QC34" s="17">
        <v>0</v>
      </c>
      <c r="QD34" s="17" t="s">
        <v>55</v>
      </c>
      <c r="QE34" s="17">
        <v>0</v>
      </c>
      <c r="QF34" s="17">
        <v>0</v>
      </c>
      <c r="QG34" s="17">
        <v>0</v>
      </c>
      <c r="QH34" s="17">
        <v>0</v>
      </c>
      <c r="QI34" s="18" t="s">
        <v>55</v>
      </c>
      <c r="QJ34" s="18">
        <v>0</v>
      </c>
      <c r="QK34" s="18">
        <v>0</v>
      </c>
      <c r="QL34" s="17">
        <v>0</v>
      </c>
      <c r="QM34" s="17">
        <v>0</v>
      </c>
      <c r="QN34" s="18" t="s">
        <v>55</v>
      </c>
      <c r="QO34" s="18">
        <v>0</v>
      </c>
      <c r="QP34" s="18">
        <v>0</v>
      </c>
      <c r="QQ34" s="17">
        <v>0</v>
      </c>
      <c r="QR34" s="17">
        <v>0</v>
      </c>
      <c r="QS34" s="18" t="s">
        <v>55</v>
      </c>
      <c r="QT34" s="18">
        <v>0</v>
      </c>
      <c r="QU34" s="18">
        <v>0</v>
      </c>
      <c r="QV34" s="17">
        <v>0</v>
      </c>
      <c r="QW34" s="17">
        <v>0</v>
      </c>
      <c r="QX34" s="17" t="s">
        <v>55</v>
      </c>
      <c r="QY34" s="18">
        <v>0</v>
      </c>
      <c r="QZ34" s="17">
        <v>0</v>
      </c>
      <c r="RA34" s="17">
        <v>0</v>
      </c>
      <c r="RB34" s="17">
        <v>0</v>
      </c>
      <c r="RC34" s="18" t="s">
        <v>55</v>
      </c>
      <c r="RD34" s="18">
        <v>0</v>
      </c>
      <c r="RE34" s="18">
        <v>0</v>
      </c>
      <c r="RF34" s="17">
        <v>0</v>
      </c>
      <c r="RG34" s="17">
        <v>0</v>
      </c>
      <c r="RH34" s="18" t="s">
        <v>55</v>
      </c>
      <c r="RI34" s="18">
        <v>0</v>
      </c>
      <c r="RJ34" s="18">
        <v>0</v>
      </c>
      <c r="RK34" s="17">
        <v>0</v>
      </c>
      <c r="RL34" s="17">
        <v>0</v>
      </c>
      <c r="RM34" s="18" t="s">
        <v>55</v>
      </c>
      <c r="RN34" s="18">
        <v>0</v>
      </c>
      <c r="RO34" s="18">
        <v>0</v>
      </c>
      <c r="RP34" s="17">
        <v>0</v>
      </c>
      <c r="RQ34" s="17">
        <v>0</v>
      </c>
      <c r="RR34" s="17" t="s">
        <v>55</v>
      </c>
      <c r="RS34" s="17">
        <v>0</v>
      </c>
      <c r="RT34" s="17">
        <v>0</v>
      </c>
      <c r="RU34" s="17">
        <v>0</v>
      </c>
      <c r="RV34" s="17">
        <v>0</v>
      </c>
      <c r="RW34" s="18" t="s">
        <v>55</v>
      </c>
      <c r="RX34" s="18">
        <v>0</v>
      </c>
      <c r="RY34" s="18">
        <v>0</v>
      </c>
      <c r="RZ34" s="17">
        <v>0</v>
      </c>
      <c r="SA34" s="17">
        <v>0</v>
      </c>
      <c r="SB34" s="18" t="s">
        <v>55</v>
      </c>
      <c r="SC34" s="18">
        <v>0</v>
      </c>
      <c r="SD34" s="18">
        <v>0</v>
      </c>
      <c r="SE34" s="18">
        <v>0</v>
      </c>
      <c r="SF34" s="18">
        <v>0</v>
      </c>
      <c r="SG34" s="18" t="s">
        <v>55</v>
      </c>
      <c r="SH34" s="18">
        <v>0</v>
      </c>
      <c r="SI34" s="18">
        <v>0</v>
      </c>
      <c r="SJ34" s="18">
        <v>0</v>
      </c>
      <c r="SK34" s="18">
        <v>0</v>
      </c>
      <c r="SL34" s="18" t="s">
        <v>55</v>
      </c>
      <c r="SM34" s="18">
        <v>0</v>
      </c>
      <c r="SN34" s="18">
        <v>0</v>
      </c>
      <c r="SO34" s="18">
        <v>0</v>
      </c>
      <c r="SP34" s="18">
        <v>0</v>
      </c>
      <c r="SQ34" s="18" t="s">
        <v>55</v>
      </c>
      <c r="SR34" s="18">
        <v>0</v>
      </c>
      <c r="SS34" s="18">
        <v>0</v>
      </c>
      <c r="ST34" s="18">
        <v>0</v>
      </c>
      <c r="SU34" s="18">
        <v>0</v>
      </c>
      <c r="SV34" s="18" t="s">
        <v>55</v>
      </c>
      <c r="SW34" s="18">
        <v>0</v>
      </c>
      <c r="SX34" s="18">
        <v>0</v>
      </c>
      <c r="SY34" s="18">
        <v>0</v>
      </c>
      <c r="SZ34" s="18">
        <v>0</v>
      </c>
      <c r="TA34" s="18" t="s">
        <v>55</v>
      </c>
      <c r="TB34" s="18">
        <v>0</v>
      </c>
      <c r="TC34" s="18">
        <v>0</v>
      </c>
      <c r="TD34" s="17">
        <v>0</v>
      </c>
      <c r="TE34" s="17">
        <v>0</v>
      </c>
      <c r="TF34" s="18" t="s">
        <v>55</v>
      </c>
      <c r="TG34" s="18">
        <v>0</v>
      </c>
      <c r="TH34" s="18">
        <v>2649.4</v>
      </c>
      <c r="TI34" s="17">
        <v>2649.4</v>
      </c>
      <c r="TJ34" s="17">
        <v>2649.4</v>
      </c>
      <c r="TK34" s="18">
        <f t="shared" si="77"/>
        <v>100</v>
      </c>
      <c r="TL34" s="18">
        <v>0</v>
      </c>
      <c r="TM34" s="18">
        <v>0</v>
      </c>
      <c r="TN34" s="17">
        <v>0</v>
      </c>
      <c r="TO34" s="17">
        <v>0</v>
      </c>
      <c r="TP34" s="18" t="s">
        <v>55</v>
      </c>
      <c r="TQ34" s="18">
        <v>0</v>
      </c>
      <c r="TR34" s="18">
        <v>0</v>
      </c>
      <c r="TS34" s="18">
        <v>0</v>
      </c>
      <c r="TT34" s="18">
        <v>0</v>
      </c>
      <c r="TU34" s="18" t="s">
        <v>55</v>
      </c>
      <c r="TV34" s="44">
        <f t="shared" si="48"/>
        <v>832910.10000000009</v>
      </c>
      <c r="TW34" s="44">
        <f t="shared" si="49"/>
        <v>845255.7</v>
      </c>
      <c r="TX34" s="44">
        <f t="shared" si="50"/>
        <v>885735.25959000003</v>
      </c>
      <c r="TY34" s="44">
        <f t="shared" si="51"/>
        <v>866866.29999999993</v>
      </c>
      <c r="TZ34" s="45">
        <f t="shared" si="22"/>
        <v>97.86968404094759</v>
      </c>
      <c r="UA34" s="7"/>
      <c r="UB34" s="7"/>
      <c r="UD34" s="9"/>
    </row>
    <row r="35" spans="1:550" x14ac:dyDescent="0.2">
      <c r="A35" s="20" t="s">
        <v>38</v>
      </c>
      <c r="B35" s="47">
        <f t="shared" si="23"/>
        <v>211824</v>
      </c>
      <c r="C35" s="47">
        <f t="shared" si="23"/>
        <v>261396.3</v>
      </c>
      <c r="D35" s="44">
        <f t="shared" si="52"/>
        <v>261396.3</v>
      </c>
      <c r="E35" s="44">
        <f t="shared" si="53"/>
        <v>261396.3</v>
      </c>
      <c r="F35" s="45">
        <f t="shared" si="54"/>
        <v>100</v>
      </c>
      <c r="G35" s="17">
        <v>211824</v>
      </c>
      <c r="H35" s="17">
        <v>211824</v>
      </c>
      <c r="I35" s="30">
        <v>211824</v>
      </c>
      <c r="J35" s="17">
        <v>211824</v>
      </c>
      <c r="K35" s="17">
        <f t="shared" si="55"/>
        <v>100.00000000000001</v>
      </c>
      <c r="L35" s="17">
        <v>0</v>
      </c>
      <c r="M35" s="17">
        <v>9841.5</v>
      </c>
      <c r="N35" s="30">
        <v>9841.5</v>
      </c>
      <c r="O35" s="17">
        <v>9841.5</v>
      </c>
      <c r="P35" s="17">
        <f t="shared" si="56"/>
        <v>100</v>
      </c>
      <c r="Q35" s="17">
        <v>0</v>
      </c>
      <c r="R35" s="17">
        <v>0</v>
      </c>
      <c r="S35" s="17">
        <v>0</v>
      </c>
      <c r="T35" s="17">
        <v>0</v>
      </c>
      <c r="U35" s="17" t="s">
        <v>55</v>
      </c>
      <c r="V35" s="17">
        <v>0</v>
      </c>
      <c r="W35" s="33">
        <v>39730.800000000003</v>
      </c>
      <c r="X35" s="33">
        <v>39730.800000000003</v>
      </c>
      <c r="Y35" s="33">
        <v>39730.800000000003</v>
      </c>
      <c r="Z35" s="18">
        <f t="shared" si="24"/>
        <v>100</v>
      </c>
      <c r="AA35" s="18">
        <v>0</v>
      </c>
      <c r="AB35" s="18">
        <v>0</v>
      </c>
      <c r="AC35" s="33">
        <v>0</v>
      </c>
      <c r="AD35" s="33">
        <v>0</v>
      </c>
      <c r="AE35" s="18" t="s">
        <v>55</v>
      </c>
      <c r="AF35" s="44">
        <f t="shared" si="57"/>
        <v>271639.3</v>
      </c>
      <c r="AG35" s="44">
        <f t="shared" si="58"/>
        <v>440849.6999999999</v>
      </c>
      <c r="AH35" s="44">
        <f t="shared" si="59"/>
        <v>450413.19999999995</v>
      </c>
      <c r="AI35" s="44">
        <f t="shared" si="60"/>
        <v>437724.60000000003</v>
      </c>
      <c r="AJ35" s="45">
        <f t="shared" si="27"/>
        <v>97.182897836919537</v>
      </c>
      <c r="AK35" s="17">
        <v>0</v>
      </c>
      <c r="AL35" s="17">
        <v>38737.9</v>
      </c>
      <c r="AM35" s="17">
        <v>38737.800000000003</v>
      </c>
      <c r="AN35" s="17">
        <v>38695.9</v>
      </c>
      <c r="AO35" s="17">
        <f t="shared" si="61"/>
        <v>99.891836913815439</v>
      </c>
      <c r="AP35" s="17">
        <v>0</v>
      </c>
      <c r="AQ35" s="17">
        <v>0</v>
      </c>
      <c r="AR35" s="30">
        <v>0</v>
      </c>
      <c r="AS35" s="17">
        <v>0</v>
      </c>
      <c r="AT35" s="17" t="s">
        <v>55</v>
      </c>
      <c r="AU35" s="17">
        <v>0</v>
      </c>
      <c r="AV35" s="17">
        <v>0</v>
      </c>
      <c r="AW35" s="17">
        <v>0</v>
      </c>
      <c r="AX35" s="17">
        <v>0</v>
      </c>
      <c r="AY35" s="17" t="s">
        <v>55</v>
      </c>
      <c r="AZ35" s="17">
        <v>15712.3</v>
      </c>
      <c r="BA35" s="17">
        <v>14577.3</v>
      </c>
      <c r="BB35" s="30">
        <v>14577.3</v>
      </c>
      <c r="BC35" s="17">
        <v>14577.3</v>
      </c>
      <c r="BD35" s="17">
        <f t="shared" si="1"/>
        <v>100</v>
      </c>
      <c r="BE35" s="17">
        <v>1020.2</v>
      </c>
      <c r="BF35" s="17">
        <v>1020.2</v>
      </c>
      <c r="BG35" s="30">
        <v>1020.2</v>
      </c>
      <c r="BH35" s="17">
        <v>1019.4</v>
      </c>
      <c r="BI35" s="17">
        <f>(BH35/BG35)*100</f>
        <v>99.92158400313663</v>
      </c>
      <c r="BJ35" s="17">
        <v>0</v>
      </c>
      <c r="BK35" s="17">
        <v>0</v>
      </c>
      <c r="BL35" s="30">
        <v>0</v>
      </c>
      <c r="BM35" s="30">
        <v>0</v>
      </c>
      <c r="BN35" s="17" t="s">
        <v>55</v>
      </c>
      <c r="BO35" s="17">
        <v>0</v>
      </c>
      <c r="BP35" s="17">
        <v>0</v>
      </c>
      <c r="BQ35" s="30">
        <v>0</v>
      </c>
      <c r="BR35" s="30">
        <v>0</v>
      </c>
      <c r="BS35" s="17" t="s">
        <v>55</v>
      </c>
      <c r="BT35" s="17">
        <v>4302.7</v>
      </c>
      <c r="BU35" s="17">
        <v>5549.5</v>
      </c>
      <c r="BV35" s="30">
        <v>5540.5</v>
      </c>
      <c r="BW35" s="30">
        <v>4284.6000000000004</v>
      </c>
      <c r="BX35" s="17">
        <f t="shared" si="62"/>
        <v>77.332370724663846</v>
      </c>
      <c r="BY35" s="17">
        <v>0</v>
      </c>
      <c r="BZ35" s="17">
        <v>0</v>
      </c>
      <c r="CA35" s="17">
        <v>0</v>
      </c>
      <c r="CB35" s="17">
        <v>0</v>
      </c>
      <c r="CC35" s="17" t="s">
        <v>55</v>
      </c>
      <c r="CD35" s="17">
        <v>0</v>
      </c>
      <c r="CE35" s="17">
        <v>0</v>
      </c>
      <c r="CF35" s="17">
        <v>0</v>
      </c>
      <c r="CG35" s="17">
        <v>0</v>
      </c>
      <c r="CH35" s="17" t="s">
        <v>55</v>
      </c>
      <c r="CI35" s="17">
        <v>668.1</v>
      </c>
      <c r="CJ35" s="17">
        <v>668.1</v>
      </c>
      <c r="CK35" s="17">
        <v>668.1</v>
      </c>
      <c r="CL35" s="17">
        <v>668.1</v>
      </c>
      <c r="CM35" s="17">
        <f t="shared" si="75"/>
        <v>100</v>
      </c>
      <c r="CN35" s="17">
        <v>0</v>
      </c>
      <c r="CO35" s="17">
        <v>21837.3</v>
      </c>
      <c r="CP35" s="30">
        <v>21837.3</v>
      </c>
      <c r="CQ35" s="17">
        <v>13785.2</v>
      </c>
      <c r="CR35" s="17">
        <f t="shared" si="28"/>
        <v>63.126851762809508</v>
      </c>
      <c r="CS35" s="17">
        <v>0</v>
      </c>
      <c r="CT35" s="17">
        <v>0</v>
      </c>
      <c r="CU35" s="17">
        <v>0</v>
      </c>
      <c r="CV35" s="17">
        <v>0</v>
      </c>
      <c r="CW35" s="17" t="s">
        <v>55</v>
      </c>
      <c r="CX35" s="17">
        <v>0</v>
      </c>
      <c r="CY35" s="17">
        <v>0</v>
      </c>
      <c r="CZ35" s="30">
        <v>0</v>
      </c>
      <c r="DA35" s="30">
        <v>0</v>
      </c>
      <c r="DB35" s="17" t="s">
        <v>55</v>
      </c>
      <c r="DC35" s="17">
        <v>100.7</v>
      </c>
      <c r="DD35" s="17">
        <v>100.7</v>
      </c>
      <c r="DE35" s="30">
        <v>100.7</v>
      </c>
      <c r="DF35" s="17">
        <v>100.7</v>
      </c>
      <c r="DG35" s="17">
        <f t="shared" si="29"/>
        <v>100</v>
      </c>
      <c r="DH35" s="17">
        <v>150</v>
      </c>
      <c r="DI35" s="17">
        <v>150</v>
      </c>
      <c r="DJ35" s="30">
        <v>150</v>
      </c>
      <c r="DK35" s="17">
        <v>150</v>
      </c>
      <c r="DL35" s="17">
        <f>DK35/DJ35%</f>
        <v>100</v>
      </c>
      <c r="DM35" s="17">
        <v>0</v>
      </c>
      <c r="DN35" s="17">
        <v>0</v>
      </c>
      <c r="DO35" s="30">
        <v>0</v>
      </c>
      <c r="DP35" s="30">
        <v>0</v>
      </c>
      <c r="DQ35" s="17" t="s">
        <v>55</v>
      </c>
      <c r="DR35" s="17">
        <v>0</v>
      </c>
      <c r="DS35" s="17">
        <v>0</v>
      </c>
      <c r="DT35" s="30">
        <v>0</v>
      </c>
      <c r="DU35" s="17">
        <v>0</v>
      </c>
      <c r="DV35" s="17" t="s">
        <v>55</v>
      </c>
      <c r="DW35" s="17">
        <v>0</v>
      </c>
      <c r="DX35" s="17">
        <v>0</v>
      </c>
      <c r="DY35" s="30">
        <v>0</v>
      </c>
      <c r="DZ35" s="30">
        <v>0</v>
      </c>
      <c r="EA35" s="17" t="s">
        <v>55</v>
      </c>
      <c r="EB35" s="17">
        <v>195607.2</v>
      </c>
      <c r="EC35" s="17">
        <v>195136.4</v>
      </c>
      <c r="ED35" s="30">
        <v>195136.4</v>
      </c>
      <c r="EE35" s="17">
        <v>194509.7</v>
      </c>
      <c r="EF35" s="17">
        <f>(EE35/ED35)*100</f>
        <v>99.678840031895646</v>
      </c>
      <c r="EG35" s="17">
        <v>3128.1</v>
      </c>
      <c r="EH35" s="17">
        <v>2528.1</v>
      </c>
      <c r="EI35" s="30">
        <v>2528.1</v>
      </c>
      <c r="EJ35" s="17">
        <v>2528.1</v>
      </c>
      <c r="EK35" s="17">
        <f t="shared" si="79"/>
        <v>100</v>
      </c>
      <c r="EL35" s="17">
        <v>0</v>
      </c>
      <c r="EM35" s="17">
        <v>0</v>
      </c>
      <c r="EN35" s="17">
        <v>0</v>
      </c>
      <c r="EO35" s="17">
        <v>0</v>
      </c>
      <c r="EP35" s="17" t="s">
        <v>55</v>
      </c>
      <c r="EQ35" s="17">
        <v>0</v>
      </c>
      <c r="ER35" s="17">
        <v>0</v>
      </c>
      <c r="ES35" s="17">
        <v>0</v>
      </c>
      <c r="ET35" s="17">
        <v>0</v>
      </c>
      <c r="EU35" s="17" t="s">
        <v>55</v>
      </c>
      <c r="EV35" s="17">
        <v>0</v>
      </c>
      <c r="EW35" s="17">
        <v>0</v>
      </c>
      <c r="EX35" s="30">
        <v>0</v>
      </c>
      <c r="EY35" s="30">
        <v>0</v>
      </c>
      <c r="EZ35" s="24" t="s">
        <v>55</v>
      </c>
      <c r="FA35" s="24">
        <v>0</v>
      </c>
      <c r="FB35" s="24">
        <v>0</v>
      </c>
      <c r="FC35" s="30">
        <v>0</v>
      </c>
      <c r="FD35" s="30">
        <v>0</v>
      </c>
      <c r="FE35" s="24" t="s">
        <v>55</v>
      </c>
      <c r="FF35" s="24">
        <v>0</v>
      </c>
      <c r="FG35" s="24">
        <v>2500</v>
      </c>
      <c r="FH35" s="24">
        <v>2500</v>
      </c>
      <c r="FI35" s="24">
        <v>2500</v>
      </c>
      <c r="FJ35" s="24">
        <f t="shared" si="64"/>
        <v>100</v>
      </c>
      <c r="FK35" s="24">
        <v>8231.7999999999993</v>
      </c>
      <c r="FL35" s="24">
        <v>8231.7999999999993</v>
      </c>
      <c r="FM35" s="30">
        <v>8231.7999999999993</v>
      </c>
      <c r="FN35" s="30">
        <v>8231.7999999999993</v>
      </c>
      <c r="FO35" s="24">
        <f t="shared" si="30"/>
        <v>100</v>
      </c>
      <c r="FP35" s="24">
        <v>0</v>
      </c>
      <c r="FQ35" s="24">
        <v>0</v>
      </c>
      <c r="FR35" s="30">
        <v>0</v>
      </c>
      <c r="FS35" s="24">
        <v>0</v>
      </c>
      <c r="FT35" s="24" t="s">
        <v>55</v>
      </c>
      <c r="FU35" s="24">
        <v>0</v>
      </c>
      <c r="FV35" s="24">
        <v>0</v>
      </c>
      <c r="FW35" s="24">
        <v>0</v>
      </c>
      <c r="FX35" s="24">
        <v>0</v>
      </c>
      <c r="FY35" s="24" t="s">
        <v>55</v>
      </c>
      <c r="FZ35" s="24">
        <v>0</v>
      </c>
      <c r="GA35" s="24">
        <v>9473.9</v>
      </c>
      <c r="GB35" s="24">
        <v>9473.9</v>
      </c>
      <c r="GC35" s="24">
        <v>9473.9</v>
      </c>
      <c r="GD35" s="24">
        <f t="shared" si="31"/>
        <v>100</v>
      </c>
      <c r="GE35" s="24">
        <v>2035.6</v>
      </c>
      <c r="GF35" s="24">
        <v>2035.6</v>
      </c>
      <c r="GG35" s="24">
        <v>2035.8</v>
      </c>
      <c r="GH35" s="24">
        <v>2035.7</v>
      </c>
      <c r="GI35" s="24">
        <f t="shared" si="32"/>
        <v>99.995087926122423</v>
      </c>
      <c r="GJ35" s="24">
        <v>0</v>
      </c>
      <c r="GK35" s="24">
        <v>18017.2</v>
      </c>
      <c r="GL35" s="24">
        <v>18017.2</v>
      </c>
      <c r="GM35" s="24">
        <v>18017.2</v>
      </c>
      <c r="GN35" s="24">
        <f>GM35/GL35%</f>
        <v>100</v>
      </c>
      <c r="GO35" s="24">
        <v>10692</v>
      </c>
      <c r="GP35" s="24">
        <v>10692</v>
      </c>
      <c r="GQ35" s="24">
        <v>10692</v>
      </c>
      <c r="GR35" s="24">
        <v>8910</v>
      </c>
      <c r="GS35" s="25">
        <f>(GR35/GQ35)*100</f>
        <v>83.333333333333343</v>
      </c>
      <c r="GT35" s="25">
        <v>0</v>
      </c>
      <c r="GU35" s="25">
        <v>0</v>
      </c>
      <c r="GV35" s="24">
        <v>0</v>
      </c>
      <c r="GW35" s="24">
        <v>0</v>
      </c>
      <c r="GX35" s="24" t="s">
        <v>55</v>
      </c>
      <c r="GY35" s="24">
        <v>18129.900000000001</v>
      </c>
      <c r="GZ35" s="24">
        <v>43794.8</v>
      </c>
      <c r="HA35" s="24">
        <v>53367.3</v>
      </c>
      <c r="HB35" s="24">
        <v>53367.3</v>
      </c>
      <c r="HC35" s="24">
        <f t="shared" si="33"/>
        <v>100</v>
      </c>
      <c r="HD35" s="24">
        <v>0</v>
      </c>
      <c r="HE35" s="24">
        <v>0</v>
      </c>
      <c r="HF35" s="24">
        <v>0</v>
      </c>
      <c r="HG35" s="24">
        <v>0</v>
      </c>
      <c r="HH35" s="24" t="s">
        <v>55</v>
      </c>
      <c r="HI35" s="24">
        <v>1100</v>
      </c>
      <c r="HJ35" s="24">
        <v>1100</v>
      </c>
      <c r="HK35" s="24">
        <v>1100</v>
      </c>
      <c r="HL35" s="24">
        <v>1100</v>
      </c>
      <c r="HM35" s="24">
        <f>(HL35/HK35)*100</f>
        <v>100</v>
      </c>
      <c r="HN35" s="24">
        <v>0</v>
      </c>
      <c r="HO35" s="24">
        <v>0</v>
      </c>
      <c r="HP35" s="24">
        <v>0</v>
      </c>
      <c r="HQ35" s="24">
        <v>0</v>
      </c>
      <c r="HR35" s="24" t="s">
        <v>55</v>
      </c>
      <c r="HS35" s="24">
        <v>10760.7</v>
      </c>
      <c r="HT35" s="24">
        <v>11792.8</v>
      </c>
      <c r="HU35" s="24">
        <v>11792.8</v>
      </c>
      <c r="HV35" s="24">
        <v>11792.8</v>
      </c>
      <c r="HW35" s="24">
        <f>HV35/HU35%</f>
        <v>100</v>
      </c>
      <c r="HX35" s="24">
        <v>0</v>
      </c>
      <c r="HY35" s="24">
        <v>0</v>
      </c>
      <c r="HZ35" s="24">
        <v>0</v>
      </c>
      <c r="IA35" s="24">
        <v>0</v>
      </c>
      <c r="IB35" s="24" t="s">
        <v>55</v>
      </c>
      <c r="IC35" s="24">
        <v>0</v>
      </c>
      <c r="ID35" s="24">
        <v>52906.1</v>
      </c>
      <c r="IE35" s="24">
        <v>52906</v>
      </c>
      <c r="IF35" s="24">
        <v>51976.9</v>
      </c>
      <c r="IG35" s="24">
        <f t="shared" si="78"/>
        <v>98.243866480172386</v>
      </c>
      <c r="IH35" s="24">
        <v>0</v>
      </c>
      <c r="II35" s="24">
        <v>0</v>
      </c>
      <c r="IJ35" s="30">
        <v>0</v>
      </c>
      <c r="IK35" s="30">
        <v>0</v>
      </c>
      <c r="IL35" s="25" t="s">
        <v>55</v>
      </c>
      <c r="IM35" s="15">
        <f t="shared" si="65"/>
        <v>730754.29999999993</v>
      </c>
      <c r="IN35" s="15">
        <f t="shared" si="66"/>
        <v>803162.69999999984</v>
      </c>
      <c r="IO35" s="15">
        <f t="shared" si="67"/>
        <v>817669.49999999988</v>
      </c>
      <c r="IP35" s="15">
        <f t="shared" si="68"/>
        <v>817460.69999999984</v>
      </c>
      <c r="IQ35" s="13">
        <f t="shared" si="69"/>
        <v>99.97446401021439</v>
      </c>
      <c r="IR35" s="17">
        <v>7983.6</v>
      </c>
      <c r="IS35" s="17">
        <v>7983.6</v>
      </c>
      <c r="IT35" s="26">
        <v>7983.6</v>
      </c>
      <c r="IU35" s="26">
        <v>7983.6</v>
      </c>
      <c r="IV35" s="17">
        <f t="shared" si="4"/>
        <v>100</v>
      </c>
      <c r="IW35" s="17">
        <v>0</v>
      </c>
      <c r="IX35" s="17">
        <v>0</v>
      </c>
      <c r="IY35" s="26">
        <v>0</v>
      </c>
      <c r="IZ35" s="17">
        <v>0</v>
      </c>
      <c r="JA35" s="17" t="s">
        <v>55</v>
      </c>
      <c r="JB35" s="17">
        <v>5.7</v>
      </c>
      <c r="JC35" s="17">
        <v>5.7</v>
      </c>
      <c r="JD35" s="26">
        <v>5.7</v>
      </c>
      <c r="JE35" s="17">
        <v>5.7</v>
      </c>
      <c r="JF35" s="17">
        <f t="shared" si="6"/>
        <v>100</v>
      </c>
      <c r="JG35" s="17">
        <v>202481.5</v>
      </c>
      <c r="JH35" s="17">
        <v>183776.5</v>
      </c>
      <c r="JI35" s="26">
        <v>193744.3</v>
      </c>
      <c r="JJ35" s="17">
        <v>193744.3</v>
      </c>
      <c r="JK35" s="17">
        <f t="shared" si="35"/>
        <v>100</v>
      </c>
      <c r="JL35" s="17">
        <v>424543.1</v>
      </c>
      <c r="JM35" s="17">
        <v>522475.4</v>
      </c>
      <c r="JN35" s="24">
        <v>527014.40000000002</v>
      </c>
      <c r="JO35" s="24">
        <v>527014.40000000002</v>
      </c>
      <c r="JP35" s="25">
        <f t="shared" si="36"/>
        <v>100</v>
      </c>
      <c r="JQ35" s="25">
        <v>7635.6</v>
      </c>
      <c r="JR35" s="25">
        <v>7056.2</v>
      </c>
      <c r="JS35" s="26">
        <v>7056.2</v>
      </c>
      <c r="JT35" s="24">
        <v>7056.2</v>
      </c>
      <c r="JU35" s="24">
        <f t="shared" si="37"/>
        <v>100</v>
      </c>
      <c r="JV35" s="24">
        <v>5831.5</v>
      </c>
      <c r="JW35" s="24">
        <v>1333</v>
      </c>
      <c r="JX35" s="26">
        <v>1333</v>
      </c>
      <c r="JY35" s="17">
        <v>1333</v>
      </c>
      <c r="JZ35" s="17">
        <f t="shared" si="7"/>
        <v>100</v>
      </c>
      <c r="KA35" s="17">
        <v>0</v>
      </c>
      <c r="KB35" s="17">
        <v>0</v>
      </c>
      <c r="KC35" s="26">
        <v>0</v>
      </c>
      <c r="KD35" s="17">
        <v>0</v>
      </c>
      <c r="KE35" s="17" t="s">
        <v>55</v>
      </c>
      <c r="KF35" s="17">
        <v>0</v>
      </c>
      <c r="KG35" s="17">
        <v>0</v>
      </c>
      <c r="KH35" s="26">
        <v>0</v>
      </c>
      <c r="KI35" s="17">
        <v>0</v>
      </c>
      <c r="KJ35" s="17" t="s">
        <v>55</v>
      </c>
      <c r="KK35" s="17">
        <v>16394.8</v>
      </c>
      <c r="KL35" s="17">
        <v>20252.7</v>
      </c>
      <c r="KM35" s="26">
        <v>20252.7</v>
      </c>
      <c r="KN35" s="17">
        <v>20252.7</v>
      </c>
      <c r="KO35" s="17">
        <f t="shared" si="8"/>
        <v>100</v>
      </c>
      <c r="KP35" s="17">
        <v>402.5</v>
      </c>
      <c r="KQ35" s="17">
        <v>402.5</v>
      </c>
      <c r="KR35" s="26">
        <v>402.5</v>
      </c>
      <c r="KS35" s="17">
        <v>402.5</v>
      </c>
      <c r="KT35" s="17">
        <f t="shared" si="9"/>
        <v>99.999999999999986</v>
      </c>
      <c r="KU35" s="17">
        <v>18.3</v>
      </c>
      <c r="KV35" s="17">
        <v>18.3</v>
      </c>
      <c r="KW35" s="26">
        <v>18.3</v>
      </c>
      <c r="KX35" s="17">
        <v>18</v>
      </c>
      <c r="KY35" s="17">
        <f t="shared" si="10"/>
        <v>98.360655737704917</v>
      </c>
      <c r="KZ35" s="17">
        <v>95.5</v>
      </c>
      <c r="LA35" s="17">
        <v>69.3</v>
      </c>
      <c r="LB35" s="26">
        <v>69.3</v>
      </c>
      <c r="LC35" s="17">
        <v>69.3</v>
      </c>
      <c r="LD35" s="17">
        <f t="shared" si="70"/>
        <v>100</v>
      </c>
      <c r="LE35" s="17">
        <v>0</v>
      </c>
      <c r="LF35" s="17">
        <v>0</v>
      </c>
      <c r="LG35" s="26">
        <v>0</v>
      </c>
      <c r="LH35" s="17">
        <v>0</v>
      </c>
      <c r="LI35" s="17" t="s">
        <v>55</v>
      </c>
      <c r="LJ35" s="17">
        <v>1286.4000000000001</v>
      </c>
      <c r="LK35" s="17">
        <v>1429.5</v>
      </c>
      <c r="LL35" s="26">
        <v>1429.5</v>
      </c>
      <c r="LM35" s="17">
        <v>1339</v>
      </c>
      <c r="LN35" s="17">
        <f t="shared" si="11"/>
        <v>93.66911507520112</v>
      </c>
      <c r="LO35" s="17">
        <v>464</v>
      </c>
      <c r="LP35" s="17">
        <v>464</v>
      </c>
      <c r="LQ35" s="26">
        <v>464</v>
      </c>
      <c r="LR35" s="17">
        <v>464</v>
      </c>
      <c r="LS35" s="17">
        <f t="shared" si="12"/>
        <v>100</v>
      </c>
      <c r="LT35" s="17">
        <v>0</v>
      </c>
      <c r="LU35" s="17">
        <v>0</v>
      </c>
      <c r="LV35" s="26">
        <v>0</v>
      </c>
      <c r="LW35" s="17">
        <v>0</v>
      </c>
      <c r="LX35" s="17" t="s">
        <v>55</v>
      </c>
      <c r="LY35" s="17">
        <v>13.2</v>
      </c>
      <c r="LZ35" s="17">
        <v>13.2</v>
      </c>
      <c r="MA35" s="31">
        <v>13.2</v>
      </c>
      <c r="MB35" s="17">
        <v>13.2</v>
      </c>
      <c r="MC35" s="17">
        <f>(MB35/MA35)*100</f>
        <v>100</v>
      </c>
      <c r="MD35" s="17">
        <v>5453.4</v>
      </c>
      <c r="ME35" s="17">
        <v>5729.2</v>
      </c>
      <c r="MF35" s="31">
        <v>5729.2</v>
      </c>
      <c r="MG35" s="17">
        <v>5729.2</v>
      </c>
      <c r="MH35" s="17">
        <f t="shared" si="13"/>
        <v>100</v>
      </c>
      <c r="MI35" s="17">
        <v>0</v>
      </c>
      <c r="MJ35" s="17">
        <v>0</v>
      </c>
      <c r="MK35" s="26">
        <v>0</v>
      </c>
      <c r="ML35" s="26">
        <v>0</v>
      </c>
      <c r="MM35" s="17" t="s">
        <v>55</v>
      </c>
      <c r="MN35" s="17">
        <v>463.3</v>
      </c>
      <c r="MO35" s="17">
        <v>600.20000000000005</v>
      </c>
      <c r="MP35" s="26">
        <v>600.20000000000005</v>
      </c>
      <c r="MQ35" s="17">
        <v>600.1</v>
      </c>
      <c r="MR35" s="17">
        <f t="shared" si="82"/>
        <v>99.983338887037647</v>
      </c>
      <c r="MS35" s="17">
        <v>1135.7</v>
      </c>
      <c r="MT35" s="17">
        <v>315</v>
      </c>
      <c r="MU35" s="26">
        <v>315</v>
      </c>
      <c r="MV35" s="17">
        <v>315</v>
      </c>
      <c r="MW35" s="17">
        <f t="shared" si="84"/>
        <v>100</v>
      </c>
      <c r="MX35" s="17">
        <v>0</v>
      </c>
      <c r="MY35" s="17">
        <v>0</v>
      </c>
      <c r="MZ35" s="26">
        <v>0</v>
      </c>
      <c r="NA35" s="17">
        <v>0</v>
      </c>
      <c r="NB35" s="17" t="s">
        <v>55</v>
      </c>
      <c r="NC35" s="17">
        <v>808.5</v>
      </c>
      <c r="ND35" s="17">
        <v>0</v>
      </c>
      <c r="NE35" s="17">
        <v>0</v>
      </c>
      <c r="NF35" s="17">
        <v>0</v>
      </c>
      <c r="NG35" s="17" t="s">
        <v>55</v>
      </c>
      <c r="NH35" s="17">
        <v>46040.7</v>
      </c>
      <c r="NI35" s="17">
        <v>41541.4</v>
      </c>
      <c r="NJ35" s="26">
        <v>41541.4</v>
      </c>
      <c r="NK35" s="17">
        <v>41423.5</v>
      </c>
      <c r="NL35" s="17">
        <f t="shared" si="71"/>
        <v>99.71618674382664</v>
      </c>
      <c r="NM35" s="17">
        <v>9697</v>
      </c>
      <c r="NN35" s="17">
        <v>9697</v>
      </c>
      <c r="NO35" s="26">
        <v>9697</v>
      </c>
      <c r="NP35" s="17">
        <v>9697</v>
      </c>
      <c r="NQ35" s="17">
        <f t="shared" si="38"/>
        <v>100</v>
      </c>
      <c r="NR35" s="47">
        <f t="shared" si="39"/>
        <v>152533.29999999999</v>
      </c>
      <c r="NS35" s="47">
        <f t="shared" si="40"/>
        <v>255563.40000000002</v>
      </c>
      <c r="NT35" s="47">
        <f t="shared" si="41"/>
        <v>278780.2</v>
      </c>
      <c r="NU35" s="47">
        <f t="shared" si="42"/>
        <v>266567.59999999998</v>
      </c>
      <c r="NV35" s="52">
        <f t="shared" si="43"/>
        <v>95.619272817796954</v>
      </c>
      <c r="NW35" s="24">
        <v>0</v>
      </c>
      <c r="NX35" s="24">
        <v>19849</v>
      </c>
      <c r="NY35" s="24">
        <v>19849</v>
      </c>
      <c r="NZ35" s="24">
        <v>18078.5</v>
      </c>
      <c r="OA35" s="24">
        <f t="shared" si="72"/>
        <v>91.080155171545158</v>
      </c>
      <c r="OB35" s="24">
        <v>0</v>
      </c>
      <c r="OC35" s="24">
        <v>0</v>
      </c>
      <c r="OD35" s="24">
        <v>0</v>
      </c>
      <c r="OE35" s="24">
        <v>0</v>
      </c>
      <c r="OF35" s="24" t="s">
        <v>55</v>
      </c>
      <c r="OG35" s="24">
        <v>0</v>
      </c>
      <c r="OH35" s="24">
        <v>0</v>
      </c>
      <c r="OI35" s="24">
        <v>6700</v>
      </c>
      <c r="OJ35" s="24">
        <v>6281.4</v>
      </c>
      <c r="OK35" s="24">
        <f t="shared" si="73"/>
        <v>93.752238805970151</v>
      </c>
      <c r="OL35" s="24">
        <v>0</v>
      </c>
      <c r="OM35" s="24">
        <v>0</v>
      </c>
      <c r="ON35" s="24">
        <v>14584.6</v>
      </c>
      <c r="OO35" s="24">
        <v>14584.6</v>
      </c>
      <c r="OP35" s="24">
        <f t="shared" si="74"/>
        <v>100</v>
      </c>
      <c r="OQ35" s="24">
        <v>0</v>
      </c>
      <c r="OR35" s="24">
        <v>0</v>
      </c>
      <c r="OS35" s="24">
        <v>0</v>
      </c>
      <c r="OT35" s="24">
        <v>0</v>
      </c>
      <c r="OU35" s="24" t="s">
        <v>55</v>
      </c>
      <c r="OV35" s="24">
        <v>0</v>
      </c>
      <c r="OW35" s="24">
        <v>2580</v>
      </c>
      <c r="OX35" s="24">
        <v>2580</v>
      </c>
      <c r="OY35" s="24">
        <v>2525.9</v>
      </c>
      <c r="OZ35" s="24">
        <f t="shared" si="44"/>
        <v>97.903100775193792</v>
      </c>
      <c r="PA35" s="24">
        <v>0</v>
      </c>
      <c r="PB35" s="24">
        <v>0</v>
      </c>
      <c r="PC35" s="24">
        <v>134</v>
      </c>
      <c r="PD35" s="24">
        <v>134</v>
      </c>
      <c r="PE35" s="24">
        <f t="shared" si="45"/>
        <v>100</v>
      </c>
      <c r="PF35" s="24">
        <v>0</v>
      </c>
      <c r="PG35" s="24">
        <v>0</v>
      </c>
      <c r="PH35" s="24">
        <v>0</v>
      </c>
      <c r="PI35" s="24">
        <v>0</v>
      </c>
      <c r="PJ35" s="24" t="s">
        <v>55</v>
      </c>
      <c r="PK35" s="24">
        <v>0</v>
      </c>
      <c r="PL35" s="24">
        <v>0</v>
      </c>
      <c r="PM35" s="30">
        <v>0</v>
      </c>
      <c r="PN35" s="17">
        <v>0</v>
      </c>
      <c r="PO35" s="17" t="s">
        <v>55</v>
      </c>
      <c r="PP35" s="17">
        <v>0</v>
      </c>
      <c r="PQ35" s="17">
        <v>250</v>
      </c>
      <c r="PR35" s="30">
        <v>2048.4</v>
      </c>
      <c r="PS35" s="30">
        <v>2048.4</v>
      </c>
      <c r="PT35" s="30">
        <f t="shared" si="83"/>
        <v>100</v>
      </c>
      <c r="PU35" s="30">
        <v>21469.8</v>
      </c>
      <c r="PV35" s="30">
        <v>21469.8</v>
      </c>
      <c r="PW35" s="17">
        <v>21469.8</v>
      </c>
      <c r="PX35" s="17">
        <v>21469.8</v>
      </c>
      <c r="PY35" s="18">
        <f t="shared" si="46"/>
        <v>100</v>
      </c>
      <c r="PZ35" s="18">
        <v>0</v>
      </c>
      <c r="QA35" s="18">
        <v>1638.6</v>
      </c>
      <c r="QB35" s="17">
        <v>1638.6</v>
      </c>
      <c r="QC35" s="17">
        <v>1638.6</v>
      </c>
      <c r="QD35" s="17">
        <f>(QC35/QB35)*100</f>
        <v>100</v>
      </c>
      <c r="QE35" s="17">
        <v>0</v>
      </c>
      <c r="QF35" s="17">
        <v>2452</v>
      </c>
      <c r="QG35" s="17">
        <v>2452</v>
      </c>
      <c r="QH35" s="17">
        <v>2451.8000000000002</v>
      </c>
      <c r="QI35" s="18">
        <f>(QH35/QG35)*100</f>
        <v>99.991843393148457</v>
      </c>
      <c r="QJ35" s="18">
        <v>0</v>
      </c>
      <c r="QK35" s="18">
        <v>45609.8</v>
      </c>
      <c r="QL35" s="17">
        <v>45609.7</v>
      </c>
      <c r="QM35" s="17">
        <v>45609.7</v>
      </c>
      <c r="QN35" s="18">
        <f>(QM35/QL35)*100</f>
        <v>100</v>
      </c>
      <c r="QO35" s="18">
        <v>0</v>
      </c>
      <c r="QP35" s="18">
        <v>5115.8</v>
      </c>
      <c r="QQ35" s="17">
        <v>5115.8</v>
      </c>
      <c r="QR35" s="17">
        <v>5115.8</v>
      </c>
      <c r="QS35" s="18">
        <f t="shared" si="47"/>
        <v>100</v>
      </c>
      <c r="QT35" s="18">
        <v>0</v>
      </c>
      <c r="QU35" s="18">
        <v>0</v>
      </c>
      <c r="QV35" s="17">
        <v>0</v>
      </c>
      <c r="QW35" s="17">
        <v>0</v>
      </c>
      <c r="QX35" s="17" t="s">
        <v>55</v>
      </c>
      <c r="QY35" s="18">
        <v>0</v>
      </c>
      <c r="QZ35" s="17">
        <v>0</v>
      </c>
      <c r="RA35" s="17">
        <v>0</v>
      </c>
      <c r="RB35" s="17">
        <v>0</v>
      </c>
      <c r="RC35" s="18" t="s">
        <v>55</v>
      </c>
      <c r="RD35" s="18">
        <v>0</v>
      </c>
      <c r="RE35" s="18">
        <v>0</v>
      </c>
      <c r="RF35" s="17">
        <v>0</v>
      </c>
      <c r="RG35" s="17">
        <v>0</v>
      </c>
      <c r="RH35" s="18" t="s">
        <v>55</v>
      </c>
      <c r="RI35" s="18">
        <v>0</v>
      </c>
      <c r="RJ35" s="18">
        <v>0</v>
      </c>
      <c r="RK35" s="17">
        <v>0</v>
      </c>
      <c r="RL35" s="17">
        <v>0</v>
      </c>
      <c r="RM35" s="18" t="s">
        <v>55</v>
      </c>
      <c r="RN35" s="18">
        <v>0</v>
      </c>
      <c r="RO35" s="18">
        <v>460.7</v>
      </c>
      <c r="RP35" s="17">
        <v>460.7</v>
      </c>
      <c r="RQ35" s="17">
        <v>460.7</v>
      </c>
      <c r="RR35" s="17">
        <f>(RQ35/RP35)*100</f>
        <v>100</v>
      </c>
      <c r="RS35" s="17">
        <v>0</v>
      </c>
      <c r="RT35" s="17">
        <v>51.7</v>
      </c>
      <c r="RU35" s="17">
        <v>51.7</v>
      </c>
      <c r="RV35" s="17">
        <v>51.7</v>
      </c>
      <c r="RW35" s="18">
        <f>(RV35/RU35)*100</f>
        <v>100</v>
      </c>
      <c r="RX35" s="18">
        <v>0</v>
      </c>
      <c r="RY35" s="18">
        <v>0</v>
      </c>
      <c r="RZ35" s="17">
        <v>0</v>
      </c>
      <c r="SA35" s="17">
        <v>0</v>
      </c>
      <c r="SB35" s="18" t="s">
        <v>55</v>
      </c>
      <c r="SC35" s="18">
        <v>0</v>
      </c>
      <c r="SD35" s="18">
        <v>0</v>
      </c>
      <c r="SE35" s="18">
        <v>0</v>
      </c>
      <c r="SF35" s="18">
        <v>0</v>
      </c>
      <c r="SG35" s="18" t="s">
        <v>55</v>
      </c>
      <c r="SH35" s="18">
        <v>0</v>
      </c>
      <c r="SI35" s="18">
        <v>702</v>
      </c>
      <c r="SJ35" s="18">
        <v>701.9</v>
      </c>
      <c r="SK35" s="18">
        <v>701.9</v>
      </c>
      <c r="SL35" s="18">
        <f>(SK35/SJ35)*100</f>
        <v>100</v>
      </c>
      <c r="SM35" s="18">
        <v>0</v>
      </c>
      <c r="SN35" s="18">
        <v>0</v>
      </c>
      <c r="SO35" s="18">
        <v>0</v>
      </c>
      <c r="SP35" s="18">
        <v>0</v>
      </c>
      <c r="SQ35" s="18" t="s">
        <v>55</v>
      </c>
      <c r="SR35" s="18">
        <v>0</v>
      </c>
      <c r="SS35" s="18">
        <v>0</v>
      </c>
      <c r="ST35" s="18">
        <v>0</v>
      </c>
      <c r="SU35" s="18">
        <v>0</v>
      </c>
      <c r="SV35" s="18" t="s">
        <v>55</v>
      </c>
      <c r="SW35" s="18">
        <v>0</v>
      </c>
      <c r="SX35" s="18">
        <v>0</v>
      </c>
      <c r="SY35" s="18">
        <v>0</v>
      </c>
      <c r="SZ35" s="18">
        <v>0</v>
      </c>
      <c r="TA35" s="18" t="s">
        <v>55</v>
      </c>
      <c r="TB35" s="18">
        <v>0</v>
      </c>
      <c r="TC35" s="18">
        <v>0</v>
      </c>
      <c r="TD35" s="17">
        <v>0</v>
      </c>
      <c r="TE35" s="17">
        <v>0</v>
      </c>
      <c r="TF35" s="18" t="s">
        <v>55</v>
      </c>
      <c r="TG35" s="18">
        <v>0</v>
      </c>
      <c r="TH35" s="18">
        <v>17867.3</v>
      </c>
      <c r="TI35" s="17">
        <v>17867.3</v>
      </c>
      <c r="TJ35" s="17">
        <v>17867.3</v>
      </c>
      <c r="TK35" s="18">
        <f t="shared" si="77"/>
        <v>100</v>
      </c>
      <c r="TL35" s="18">
        <v>131063.5</v>
      </c>
      <c r="TM35" s="18">
        <v>137516.70000000001</v>
      </c>
      <c r="TN35" s="17">
        <v>137516.70000000001</v>
      </c>
      <c r="TO35" s="17">
        <v>127547.5</v>
      </c>
      <c r="TP35" s="18">
        <f>(TO35/TN35)*100</f>
        <v>92.750553205537926</v>
      </c>
      <c r="TQ35" s="18">
        <v>0</v>
      </c>
      <c r="TR35" s="18">
        <v>0</v>
      </c>
      <c r="TS35" s="18">
        <v>0</v>
      </c>
      <c r="TT35" s="18">
        <v>0</v>
      </c>
      <c r="TU35" s="18" t="s">
        <v>55</v>
      </c>
      <c r="TV35" s="44">
        <f t="shared" si="48"/>
        <v>1366750.9</v>
      </c>
      <c r="TW35" s="44">
        <f t="shared" si="49"/>
        <v>1760972.0999999996</v>
      </c>
      <c r="TX35" s="44">
        <f t="shared" si="50"/>
        <v>1808259.2</v>
      </c>
      <c r="TY35" s="44">
        <f t="shared" si="51"/>
        <v>1783149.1999999997</v>
      </c>
      <c r="TZ35" s="45">
        <f t="shared" si="22"/>
        <v>98.611371644065173</v>
      </c>
      <c r="UA35" s="7"/>
      <c r="UB35" s="7"/>
      <c r="UD35" s="9"/>
    </row>
    <row r="36" spans="1:550" ht="12.6" customHeight="1" x14ac:dyDescent="0.2">
      <c r="A36" s="20" t="s">
        <v>39</v>
      </c>
      <c r="B36" s="47">
        <f t="shared" si="23"/>
        <v>95206</v>
      </c>
      <c r="C36" s="47">
        <f t="shared" si="23"/>
        <v>101517.8</v>
      </c>
      <c r="D36" s="44">
        <f t="shared" si="52"/>
        <v>102157.8</v>
      </c>
      <c r="E36" s="44">
        <f t="shared" si="53"/>
        <v>102157.8</v>
      </c>
      <c r="F36" s="45">
        <f t="shared" si="54"/>
        <v>100</v>
      </c>
      <c r="G36" s="17">
        <v>95206</v>
      </c>
      <c r="H36" s="17">
        <v>95206</v>
      </c>
      <c r="I36" s="30">
        <v>95206</v>
      </c>
      <c r="J36" s="17">
        <v>95206</v>
      </c>
      <c r="K36" s="17">
        <f t="shared" si="55"/>
        <v>100</v>
      </c>
      <c r="L36" s="17">
        <v>0</v>
      </c>
      <c r="M36" s="17">
        <v>4369.5</v>
      </c>
      <c r="N36" s="30">
        <v>4369.5</v>
      </c>
      <c r="O36" s="17">
        <v>4369.5</v>
      </c>
      <c r="P36" s="17">
        <f t="shared" si="56"/>
        <v>100</v>
      </c>
      <c r="Q36" s="17">
        <v>0</v>
      </c>
      <c r="R36" s="17">
        <v>0</v>
      </c>
      <c r="S36" s="17">
        <v>0</v>
      </c>
      <c r="T36" s="17">
        <v>0</v>
      </c>
      <c r="U36" s="17" t="s">
        <v>55</v>
      </c>
      <c r="V36" s="17">
        <v>0</v>
      </c>
      <c r="W36" s="33">
        <v>1942.3</v>
      </c>
      <c r="X36" s="33">
        <v>1942.3</v>
      </c>
      <c r="Y36" s="33">
        <v>1942.3</v>
      </c>
      <c r="Z36" s="18">
        <f t="shared" si="24"/>
        <v>100</v>
      </c>
      <c r="AA36" s="18">
        <v>0</v>
      </c>
      <c r="AB36" s="18">
        <v>0</v>
      </c>
      <c r="AC36" s="33">
        <v>640</v>
      </c>
      <c r="AD36" s="33">
        <v>640</v>
      </c>
      <c r="AE36" s="18">
        <f t="shared" si="25"/>
        <v>100</v>
      </c>
      <c r="AF36" s="44">
        <f t="shared" si="57"/>
        <v>9674.2999999999993</v>
      </c>
      <c r="AG36" s="44">
        <f t="shared" si="58"/>
        <v>91428</v>
      </c>
      <c r="AH36" s="44">
        <f t="shared" si="59"/>
        <v>93025.1</v>
      </c>
      <c r="AI36" s="44">
        <f t="shared" si="60"/>
        <v>92799.6</v>
      </c>
      <c r="AJ36" s="45">
        <f t="shared" si="27"/>
        <v>99.75759230573253</v>
      </c>
      <c r="AK36" s="17">
        <v>0</v>
      </c>
      <c r="AL36" s="17">
        <v>45411.3</v>
      </c>
      <c r="AM36" s="17">
        <v>45411.3</v>
      </c>
      <c r="AN36" s="17">
        <v>45411.3</v>
      </c>
      <c r="AO36" s="17">
        <f t="shared" si="61"/>
        <v>100</v>
      </c>
      <c r="AP36" s="17">
        <v>0</v>
      </c>
      <c r="AQ36" s="17">
        <v>0</v>
      </c>
      <c r="AR36" s="30">
        <v>0</v>
      </c>
      <c r="AS36" s="17">
        <v>0</v>
      </c>
      <c r="AT36" s="17" t="s">
        <v>55</v>
      </c>
      <c r="AU36" s="17">
        <v>0</v>
      </c>
      <c r="AV36" s="17">
        <v>0</v>
      </c>
      <c r="AW36" s="17">
        <v>0</v>
      </c>
      <c r="AX36" s="17">
        <v>0</v>
      </c>
      <c r="AY36" s="17" t="s">
        <v>55</v>
      </c>
      <c r="AZ36" s="17">
        <v>0</v>
      </c>
      <c r="BA36" s="17">
        <v>0</v>
      </c>
      <c r="BB36" s="30">
        <v>0</v>
      </c>
      <c r="BC36" s="17">
        <v>0</v>
      </c>
      <c r="BD36" s="17" t="s">
        <v>55</v>
      </c>
      <c r="BE36" s="17">
        <v>0</v>
      </c>
      <c r="BF36" s="17">
        <v>0</v>
      </c>
      <c r="BG36" s="30">
        <v>0</v>
      </c>
      <c r="BH36" s="17">
        <f>BG36</f>
        <v>0</v>
      </c>
      <c r="BI36" s="17" t="s">
        <v>55</v>
      </c>
      <c r="BJ36" s="17">
        <v>0</v>
      </c>
      <c r="BK36" s="17">
        <v>0</v>
      </c>
      <c r="BL36" s="30">
        <v>0</v>
      </c>
      <c r="BM36" s="30">
        <v>0</v>
      </c>
      <c r="BN36" s="17" t="s">
        <v>55</v>
      </c>
      <c r="BO36" s="17">
        <v>0</v>
      </c>
      <c r="BP36" s="17">
        <v>0</v>
      </c>
      <c r="BQ36" s="30">
        <v>0</v>
      </c>
      <c r="BR36" s="30">
        <v>0</v>
      </c>
      <c r="BS36" s="17" t="s">
        <v>55</v>
      </c>
      <c r="BT36" s="17">
        <v>701.5</v>
      </c>
      <c r="BU36" s="17">
        <v>701.5</v>
      </c>
      <c r="BV36" s="30">
        <v>701.5</v>
      </c>
      <c r="BW36" s="30">
        <v>701.5</v>
      </c>
      <c r="BX36" s="17">
        <f t="shared" si="62"/>
        <v>100</v>
      </c>
      <c r="BY36" s="17">
        <v>0</v>
      </c>
      <c r="BZ36" s="17">
        <v>0</v>
      </c>
      <c r="CA36" s="17">
        <v>0</v>
      </c>
      <c r="CB36" s="17">
        <v>0</v>
      </c>
      <c r="CC36" s="17" t="s">
        <v>55</v>
      </c>
      <c r="CD36" s="17">
        <v>0</v>
      </c>
      <c r="CE36" s="17">
        <v>0</v>
      </c>
      <c r="CF36" s="17">
        <v>0</v>
      </c>
      <c r="CG36" s="17">
        <v>0</v>
      </c>
      <c r="CH36" s="17" t="s">
        <v>55</v>
      </c>
      <c r="CI36" s="17">
        <v>0</v>
      </c>
      <c r="CJ36" s="17">
        <v>0</v>
      </c>
      <c r="CK36" s="17">
        <v>0</v>
      </c>
      <c r="CL36" s="17">
        <v>0</v>
      </c>
      <c r="CM36" s="17" t="s">
        <v>55</v>
      </c>
      <c r="CN36" s="17">
        <v>0</v>
      </c>
      <c r="CO36" s="17">
        <v>2169.9</v>
      </c>
      <c r="CP36" s="30">
        <v>2169.9</v>
      </c>
      <c r="CQ36" s="17">
        <v>2075.4</v>
      </c>
      <c r="CR36" s="17">
        <f t="shared" si="28"/>
        <v>95.644960597262539</v>
      </c>
      <c r="CS36" s="17">
        <v>0</v>
      </c>
      <c r="CT36" s="17">
        <v>0</v>
      </c>
      <c r="CU36" s="17">
        <v>0</v>
      </c>
      <c r="CV36" s="17">
        <v>0</v>
      </c>
      <c r="CW36" s="17" t="s">
        <v>55</v>
      </c>
      <c r="CX36" s="17">
        <v>0</v>
      </c>
      <c r="CY36" s="17">
        <v>0</v>
      </c>
      <c r="CZ36" s="30">
        <v>0</v>
      </c>
      <c r="DA36" s="30">
        <v>0</v>
      </c>
      <c r="DB36" s="17" t="s">
        <v>55</v>
      </c>
      <c r="DC36" s="17">
        <v>0</v>
      </c>
      <c r="DD36" s="17">
        <v>0</v>
      </c>
      <c r="DE36" s="30">
        <v>0</v>
      </c>
      <c r="DF36" s="17">
        <v>0</v>
      </c>
      <c r="DG36" s="17" t="s">
        <v>55</v>
      </c>
      <c r="DH36" s="17">
        <v>0</v>
      </c>
      <c r="DI36" s="17">
        <v>0</v>
      </c>
      <c r="DJ36" s="30">
        <v>0</v>
      </c>
      <c r="DK36" s="17">
        <v>0</v>
      </c>
      <c r="DL36" s="17" t="s">
        <v>55</v>
      </c>
      <c r="DM36" s="17">
        <v>0</v>
      </c>
      <c r="DN36" s="17">
        <v>0</v>
      </c>
      <c r="DO36" s="30">
        <v>0</v>
      </c>
      <c r="DP36" s="30">
        <v>0</v>
      </c>
      <c r="DQ36" s="17" t="s">
        <v>55</v>
      </c>
      <c r="DR36" s="17">
        <v>0</v>
      </c>
      <c r="DS36" s="17">
        <v>0</v>
      </c>
      <c r="DT36" s="30">
        <v>0</v>
      </c>
      <c r="DU36" s="17">
        <v>0</v>
      </c>
      <c r="DV36" s="17" t="s">
        <v>55</v>
      </c>
      <c r="DW36" s="17">
        <v>0</v>
      </c>
      <c r="DX36" s="17">
        <v>0</v>
      </c>
      <c r="DY36" s="30">
        <v>0</v>
      </c>
      <c r="DZ36" s="30">
        <v>0</v>
      </c>
      <c r="EA36" s="17" t="s">
        <v>55</v>
      </c>
      <c r="EB36" s="17">
        <v>0</v>
      </c>
      <c r="EC36" s="17">
        <v>0</v>
      </c>
      <c r="ED36" s="30">
        <v>0</v>
      </c>
      <c r="EE36" s="30">
        <v>0</v>
      </c>
      <c r="EF36" s="17" t="s">
        <v>55</v>
      </c>
      <c r="EG36" s="17">
        <v>0</v>
      </c>
      <c r="EH36" s="17">
        <v>0</v>
      </c>
      <c r="EI36" s="30">
        <v>0</v>
      </c>
      <c r="EJ36" s="17">
        <v>0</v>
      </c>
      <c r="EK36" s="17" t="s">
        <v>55</v>
      </c>
      <c r="EL36" s="17">
        <v>0</v>
      </c>
      <c r="EM36" s="17">
        <v>765</v>
      </c>
      <c r="EN36" s="17">
        <v>765</v>
      </c>
      <c r="EO36" s="17">
        <v>765</v>
      </c>
      <c r="EP36" s="17">
        <f t="shared" si="76"/>
        <v>100</v>
      </c>
      <c r="EQ36" s="17">
        <v>0</v>
      </c>
      <c r="ER36" s="17">
        <v>0</v>
      </c>
      <c r="ES36" s="17">
        <v>0</v>
      </c>
      <c r="ET36" s="17">
        <v>0</v>
      </c>
      <c r="EU36" s="17" t="s">
        <v>55</v>
      </c>
      <c r="EV36" s="17">
        <v>0</v>
      </c>
      <c r="EW36" s="17">
        <v>0</v>
      </c>
      <c r="EX36" s="30">
        <v>0</v>
      </c>
      <c r="EY36" s="30">
        <v>0</v>
      </c>
      <c r="EZ36" s="24" t="s">
        <v>55</v>
      </c>
      <c r="FA36" s="24">
        <v>0</v>
      </c>
      <c r="FB36" s="24">
        <v>0</v>
      </c>
      <c r="FC36" s="30">
        <v>0</v>
      </c>
      <c r="FD36" s="30">
        <v>0</v>
      </c>
      <c r="FE36" s="24" t="s">
        <v>55</v>
      </c>
      <c r="FF36" s="24">
        <v>0</v>
      </c>
      <c r="FG36" s="24">
        <v>0</v>
      </c>
      <c r="FH36" s="24">
        <v>0</v>
      </c>
      <c r="FI36" s="24">
        <v>0</v>
      </c>
      <c r="FJ36" s="24" t="s">
        <v>55</v>
      </c>
      <c r="FK36" s="24">
        <v>0</v>
      </c>
      <c r="FL36" s="24">
        <v>0</v>
      </c>
      <c r="FM36" s="30">
        <v>0</v>
      </c>
      <c r="FN36" s="30">
        <v>0</v>
      </c>
      <c r="FO36" s="24" t="s">
        <v>55</v>
      </c>
      <c r="FP36" s="24">
        <v>0</v>
      </c>
      <c r="FQ36" s="24">
        <v>0</v>
      </c>
      <c r="FR36" s="30">
        <v>0</v>
      </c>
      <c r="FS36" s="24">
        <v>0</v>
      </c>
      <c r="FT36" s="24" t="s">
        <v>55</v>
      </c>
      <c r="FU36" s="24">
        <v>0</v>
      </c>
      <c r="FV36" s="24">
        <v>0</v>
      </c>
      <c r="FW36" s="24">
        <v>0</v>
      </c>
      <c r="FX36" s="24">
        <v>0</v>
      </c>
      <c r="FY36" s="24" t="s">
        <v>55</v>
      </c>
      <c r="FZ36" s="24">
        <v>0</v>
      </c>
      <c r="GA36" s="24">
        <v>2505.3000000000002</v>
      </c>
      <c r="GB36" s="24">
        <v>2505.3000000000002</v>
      </c>
      <c r="GC36" s="24">
        <v>2505.3000000000002</v>
      </c>
      <c r="GD36" s="24">
        <f t="shared" si="31"/>
        <v>100</v>
      </c>
      <c r="GE36" s="24">
        <v>2035.6</v>
      </c>
      <c r="GF36" s="24">
        <v>2035.6</v>
      </c>
      <c r="GG36" s="24">
        <v>2035.8</v>
      </c>
      <c r="GH36" s="24">
        <v>1904.8</v>
      </c>
      <c r="GI36" s="24">
        <f t="shared" si="32"/>
        <v>93.565183220355635</v>
      </c>
      <c r="GJ36" s="24">
        <v>0</v>
      </c>
      <c r="GK36" s="24">
        <v>0</v>
      </c>
      <c r="GL36" s="24">
        <v>0</v>
      </c>
      <c r="GM36" s="24">
        <v>0</v>
      </c>
      <c r="GN36" s="24" t="s">
        <v>55</v>
      </c>
      <c r="GO36" s="24">
        <v>0</v>
      </c>
      <c r="GP36" s="24">
        <v>0</v>
      </c>
      <c r="GQ36" s="24">
        <v>0</v>
      </c>
      <c r="GR36" s="24">
        <v>0</v>
      </c>
      <c r="GS36" s="25" t="s">
        <v>55</v>
      </c>
      <c r="GT36" s="25">
        <v>0</v>
      </c>
      <c r="GU36" s="25">
        <v>0</v>
      </c>
      <c r="GV36" s="24">
        <v>0</v>
      </c>
      <c r="GW36" s="24">
        <v>0</v>
      </c>
      <c r="GX36" s="24" t="s">
        <v>55</v>
      </c>
      <c r="GY36" s="24">
        <v>6937.2</v>
      </c>
      <c r="GZ36" s="24">
        <v>37839.4</v>
      </c>
      <c r="HA36" s="24">
        <v>39436.300000000003</v>
      </c>
      <c r="HB36" s="24">
        <v>39436.300000000003</v>
      </c>
      <c r="HC36" s="24">
        <f t="shared" si="33"/>
        <v>100</v>
      </c>
      <c r="HD36" s="24">
        <v>0</v>
      </c>
      <c r="HE36" s="24">
        <v>0</v>
      </c>
      <c r="HF36" s="24">
        <v>0</v>
      </c>
      <c r="HG36" s="24">
        <v>0</v>
      </c>
      <c r="HH36" s="24" t="s">
        <v>55</v>
      </c>
      <c r="HI36" s="24">
        <v>0</v>
      </c>
      <c r="HJ36" s="24">
        <v>0</v>
      </c>
      <c r="HK36" s="24">
        <v>0</v>
      </c>
      <c r="HL36" s="24">
        <v>0</v>
      </c>
      <c r="HM36" s="24" t="s">
        <v>55</v>
      </c>
      <c r="HN36" s="24">
        <v>0</v>
      </c>
      <c r="HO36" s="24">
        <v>0</v>
      </c>
      <c r="HP36" s="24">
        <v>0</v>
      </c>
      <c r="HQ36" s="24">
        <v>0</v>
      </c>
      <c r="HR36" s="24" t="s">
        <v>55</v>
      </c>
      <c r="HS36" s="24">
        <v>0</v>
      </c>
      <c r="HT36" s="24">
        <v>0</v>
      </c>
      <c r="HU36" s="24">
        <v>0</v>
      </c>
      <c r="HV36" s="24">
        <v>0</v>
      </c>
      <c r="HW36" s="24" t="s">
        <v>55</v>
      </c>
      <c r="HX36" s="24">
        <v>0</v>
      </c>
      <c r="HY36" s="24">
        <v>0</v>
      </c>
      <c r="HZ36" s="24">
        <v>0</v>
      </c>
      <c r="IA36" s="24">
        <v>0</v>
      </c>
      <c r="IB36" s="24" t="s">
        <v>55</v>
      </c>
      <c r="IC36" s="24">
        <v>0</v>
      </c>
      <c r="ID36" s="24">
        <v>0</v>
      </c>
      <c r="IE36" s="24">
        <v>0</v>
      </c>
      <c r="IF36" s="24">
        <v>0</v>
      </c>
      <c r="IG36" s="24" t="s">
        <v>55</v>
      </c>
      <c r="IH36" s="24">
        <v>0</v>
      </c>
      <c r="II36" s="24">
        <v>0</v>
      </c>
      <c r="IJ36" s="30">
        <v>0</v>
      </c>
      <c r="IK36" s="30">
        <v>0</v>
      </c>
      <c r="IL36" s="25" t="s">
        <v>55</v>
      </c>
      <c r="IM36" s="15">
        <f t="shared" si="65"/>
        <v>116338.80000000002</v>
      </c>
      <c r="IN36" s="15">
        <f t="shared" si="66"/>
        <v>131501.59999999998</v>
      </c>
      <c r="IO36" s="15">
        <f t="shared" si="67"/>
        <v>133308.79999999999</v>
      </c>
      <c r="IP36" s="15">
        <f t="shared" si="68"/>
        <v>133187.4</v>
      </c>
      <c r="IQ36" s="13">
        <f t="shared" si="69"/>
        <v>99.908933243716845</v>
      </c>
      <c r="IR36" s="17">
        <v>906.1</v>
      </c>
      <c r="IS36" s="17">
        <v>906.1</v>
      </c>
      <c r="IT36" s="26">
        <v>906.1</v>
      </c>
      <c r="IU36" s="26">
        <v>906.1</v>
      </c>
      <c r="IV36" s="17">
        <f t="shared" si="4"/>
        <v>100</v>
      </c>
      <c r="IW36" s="17">
        <v>0</v>
      </c>
      <c r="IX36" s="17">
        <v>0</v>
      </c>
      <c r="IY36" s="26">
        <v>0</v>
      </c>
      <c r="IZ36" s="17">
        <v>0</v>
      </c>
      <c r="JA36" s="17" t="s">
        <v>55</v>
      </c>
      <c r="JB36" s="17">
        <v>0</v>
      </c>
      <c r="JC36" s="17">
        <v>0</v>
      </c>
      <c r="JD36" s="26">
        <v>0</v>
      </c>
      <c r="JE36" s="17">
        <v>0</v>
      </c>
      <c r="JF36" s="17" t="s">
        <v>55</v>
      </c>
      <c r="JG36" s="17">
        <v>31729</v>
      </c>
      <c r="JH36" s="17">
        <v>28122.3</v>
      </c>
      <c r="JI36" s="26">
        <v>29693</v>
      </c>
      <c r="JJ36" s="17">
        <v>29693</v>
      </c>
      <c r="JK36" s="17">
        <f t="shared" si="35"/>
        <v>100</v>
      </c>
      <c r="JL36" s="17">
        <v>70134</v>
      </c>
      <c r="JM36" s="17">
        <v>90903.9</v>
      </c>
      <c r="JN36" s="24">
        <v>91140.4</v>
      </c>
      <c r="JO36" s="24">
        <v>91140.4</v>
      </c>
      <c r="JP36" s="25">
        <f t="shared" si="36"/>
        <v>100</v>
      </c>
      <c r="JQ36" s="25">
        <v>4715.6000000000004</v>
      </c>
      <c r="JR36" s="25">
        <v>2714.8</v>
      </c>
      <c r="JS36" s="26">
        <v>2714.8</v>
      </c>
      <c r="JT36" s="24">
        <v>2714.8</v>
      </c>
      <c r="JU36" s="24">
        <f t="shared" si="37"/>
        <v>100</v>
      </c>
      <c r="JV36" s="24">
        <v>750.8</v>
      </c>
      <c r="JW36" s="24">
        <v>485</v>
      </c>
      <c r="JX36" s="26">
        <v>485</v>
      </c>
      <c r="JY36" s="17">
        <v>381.7</v>
      </c>
      <c r="JZ36" s="17">
        <f t="shared" si="7"/>
        <v>78.701030927835049</v>
      </c>
      <c r="KA36" s="17">
        <v>0</v>
      </c>
      <c r="KB36" s="17">
        <v>0</v>
      </c>
      <c r="KC36" s="26">
        <v>0</v>
      </c>
      <c r="KD36" s="17">
        <v>0</v>
      </c>
      <c r="KE36" s="17" t="s">
        <v>55</v>
      </c>
      <c r="KF36" s="17">
        <v>0</v>
      </c>
      <c r="KG36" s="17">
        <v>0</v>
      </c>
      <c r="KH36" s="26">
        <v>0</v>
      </c>
      <c r="KI36" s="17">
        <v>0</v>
      </c>
      <c r="KJ36" s="17" t="s">
        <v>55</v>
      </c>
      <c r="KK36" s="17">
        <v>0</v>
      </c>
      <c r="KL36" s="17">
        <v>100</v>
      </c>
      <c r="KM36" s="26">
        <v>100</v>
      </c>
      <c r="KN36" s="17">
        <v>100</v>
      </c>
      <c r="KO36" s="17">
        <f t="shared" si="8"/>
        <v>100</v>
      </c>
      <c r="KP36" s="17">
        <v>140</v>
      </c>
      <c r="KQ36" s="17">
        <v>140</v>
      </c>
      <c r="KR36" s="26">
        <v>140</v>
      </c>
      <c r="KS36" s="17">
        <v>140</v>
      </c>
      <c r="KT36" s="17">
        <f t="shared" si="9"/>
        <v>100</v>
      </c>
      <c r="KU36" s="17">
        <v>1.2</v>
      </c>
      <c r="KV36" s="17">
        <v>1.2</v>
      </c>
      <c r="KW36" s="26">
        <v>1.2</v>
      </c>
      <c r="KX36" s="17">
        <v>1.2</v>
      </c>
      <c r="KY36" s="17">
        <f t="shared" si="10"/>
        <v>100</v>
      </c>
      <c r="KZ36" s="17">
        <v>63.6</v>
      </c>
      <c r="LA36" s="17">
        <v>45.4</v>
      </c>
      <c r="LB36" s="26">
        <v>45.4</v>
      </c>
      <c r="LC36" s="17">
        <v>45.4</v>
      </c>
      <c r="LD36" s="17">
        <f t="shared" si="70"/>
        <v>100</v>
      </c>
      <c r="LE36" s="17">
        <v>0</v>
      </c>
      <c r="LF36" s="17">
        <v>0</v>
      </c>
      <c r="LG36" s="26">
        <v>0</v>
      </c>
      <c r="LH36" s="17">
        <v>0</v>
      </c>
      <c r="LI36" s="17" t="s">
        <v>55</v>
      </c>
      <c r="LJ36" s="17">
        <v>542.29999999999995</v>
      </c>
      <c r="LK36" s="17">
        <v>542.29999999999995</v>
      </c>
      <c r="LL36" s="26">
        <v>542.29999999999995</v>
      </c>
      <c r="LM36" s="17">
        <v>533.29999999999995</v>
      </c>
      <c r="LN36" s="17">
        <f t="shared" si="11"/>
        <v>98.340401991517624</v>
      </c>
      <c r="LO36" s="17">
        <v>198.4</v>
      </c>
      <c r="LP36" s="17">
        <v>198.4</v>
      </c>
      <c r="LQ36" s="26">
        <v>198.4</v>
      </c>
      <c r="LR36" s="17">
        <v>198.4</v>
      </c>
      <c r="LS36" s="17">
        <f t="shared" si="12"/>
        <v>100</v>
      </c>
      <c r="LT36" s="17">
        <v>0</v>
      </c>
      <c r="LU36" s="17">
        <v>0</v>
      </c>
      <c r="LV36" s="26">
        <v>0</v>
      </c>
      <c r="LW36" s="17">
        <v>0</v>
      </c>
      <c r="LX36" s="17" t="s">
        <v>55</v>
      </c>
      <c r="LY36" s="17">
        <v>0</v>
      </c>
      <c r="LZ36" s="17">
        <v>0</v>
      </c>
      <c r="MA36" s="31">
        <v>0</v>
      </c>
      <c r="MB36" s="17">
        <v>0</v>
      </c>
      <c r="MC36" s="17" t="s">
        <v>55</v>
      </c>
      <c r="MD36" s="17">
        <v>843.5</v>
      </c>
      <c r="ME36" s="17">
        <v>885.6</v>
      </c>
      <c r="MF36" s="31">
        <v>885.6</v>
      </c>
      <c r="MG36" s="17">
        <v>885.6</v>
      </c>
      <c r="MH36" s="17">
        <f t="shared" si="13"/>
        <v>100</v>
      </c>
      <c r="MI36" s="17">
        <v>0</v>
      </c>
      <c r="MJ36" s="17">
        <v>0</v>
      </c>
      <c r="MK36" s="26">
        <v>0</v>
      </c>
      <c r="ML36" s="26">
        <v>0</v>
      </c>
      <c r="MM36" s="17" t="s">
        <v>55</v>
      </c>
      <c r="MN36" s="17">
        <v>77.8</v>
      </c>
      <c r="MO36" s="17">
        <v>157.80000000000001</v>
      </c>
      <c r="MP36" s="26">
        <v>157.80000000000001</v>
      </c>
      <c r="MQ36" s="17">
        <v>150.69999999999999</v>
      </c>
      <c r="MR36" s="17">
        <f t="shared" si="82"/>
        <v>95.500633713561456</v>
      </c>
      <c r="MS36" s="17">
        <v>517</v>
      </c>
      <c r="MT36" s="17">
        <v>160</v>
      </c>
      <c r="MU36" s="26">
        <v>160</v>
      </c>
      <c r="MV36" s="17">
        <v>160</v>
      </c>
      <c r="MW36" s="17">
        <f t="shared" si="84"/>
        <v>100</v>
      </c>
      <c r="MX36" s="17">
        <v>0</v>
      </c>
      <c r="MY36" s="17">
        <v>0</v>
      </c>
      <c r="MZ36" s="26">
        <v>0</v>
      </c>
      <c r="NA36" s="17">
        <v>0</v>
      </c>
      <c r="NB36" s="17" t="s">
        <v>55</v>
      </c>
      <c r="NC36" s="17">
        <v>100.7</v>
      </c>
      <c r="ND36" s="17">
        <v>0</v>
      </c>
      <c r="NE36" s="17">
        <v>0</v>
      </c>
      <c r="NF36" s="17">
        <v>0</v>
      </c>
      <c r="NG36" s="17" t="s">
        <v>55</v>
      </c>
      <c r="NH36" s="17">
        <v>4632.8</v>
      </c>
      <c r="NI36" s="17">
        <v>5152.8</v>
      </c>
      <c r="NJ36" s="26">
        <v>5152.8</v>
      </c>
      <c r="NK36" s="17">
        <v>5150.8</v>
      </c>
      <c r="NL36" s="17">
        <f t="shared" si="71"/>
        <v>99.961186151218755</v>
      </c>
      <c r="NM36" s="17">
        <v>986</v>
      </c>
      <c r="NN36" s="17">
        <v>986</v>
      </c>
      <c r="NO36" s="26">
        <v>986</v>
      </c>
      <c r="NP36" s="17">
        <v>986</v>
      </c>
      <c r="NQ36" s="17">
        <f t="shared" si="38"/>
        <v>100</v>
      </c>
      <c r="NR36" s="47">
        <f t="shared" si="39"/>
        <v>2191.5</v>
      </c>
      <c r="NS36" s="47">
        <f t="shared" si="40"/>
        <v>10979.399999999998</v>
      </c>
      <c r="NT36" s="47">
        <f t="shared" si="41"/>
        <v>19671.3</v>
      </c>
      <c r="NU36" s="47">
        <f t="shared" si="42"/>
        <v>19550.3</v>
      </c>
      <c r="NV36" s="52">
        <f t="shared" si="43"/>
        <v>99.384890678297822</v>
      </c>
      <c r="NW36" s="24">
        <v>0</v>
      </c>
      <c r="NX36" s="24">
        <v>2968.6</v>
      </c>
      <c r="NY36" s="24">
        <v>2968.6</v>
      </c>
      <c r="NZ36" s="24">
        <v>2870.9</v>
      </c>
      <c r="OA36" s="24">
        <f t="shared" si="72"/>
        <v>96.708886343731066</v>
      </c>
      <c r="OB36" s="24">
        <v>0</v>
      </c>
      <c r="OC36" s="24">
        <v>0</v>
      </c>
      <c r="OD36" s="24">
        <v>0</v>
      </c>
      <c r="OE36" s="24">
        <v>0</v>
      </c>
      <c r="OF36" s="24" t="s">
        <v>55</v>
      </c>
      <c r="OG36" s="24">
        <v>0</v>
      </c>
      <c r="OH36" s="24">
        <v>0</v>
      </c>
      <c r="OI36" s="24">
        <v>6000</v>
      </c>
      <c r="OJ36" s="24">
        <v>6000</v>
      </c>
      <c r="OK36" s="24">
        <f t="shared" si="73"/>
        <v>100</v>
      </c>
      <c r="OL36" s="24">
        <v>0</v>
      </c>
      <c r="OM36" s="24">
        <v>0</v>
      </c>
      <c r="ON36" s="24">
        <v>2583</v>
      </c>
      <c r="OO36" s="24">
        <v>2583</v>
      </c>
      <c r="OP36" s="24">
        <f t="shared" si="74"/>
        <v>100</v>
      </c>
      <c r="OQ36" s="24">
        <v>0</v>
      </c>
      <c r="OR36" s="24">
        <v>0</v>
      </c>
      <c r="OS36" s="24">
        <v>0</v>
      </c>
      <c r="OT36" s="24">
        <v>0</v>
      </c>
      <c r="OU36" s="24" t="s">
        <v>55</v>
      </c>
      <c r="OV36" s="24">
        <v>0</v>
      </c>
      <c r="OW36" s="24">
        <v>395.8</v>
      </c>
      <c r="OX36" s="24">
        <v>395.8</v>
      </c>
      <c r="OY36" s="24">
        <v>372.5</v>
      </c>
      <c r="OZ36" s="24">
        <f t="shared" si="44"/>
        <v>94.113188479029802</v>
      </c>
      <c r="PA36" s="24">
        <v>0</v>
      </c>
      <c r="PB36" s="24">
        <v>0</v>
      </c>
      <c r="PC36" s="24">
        <v>109</v>
      </c>
      <c r="PD36" s="24">
        <v>109</v>
      </c>
      <c r="PE36" s="24">
        <f t="shared" si="45"/>
        <v>100</v>
      </c>
      <c r="PF36" s="24">
        <v>0</v>
      </c>
      <c r="PG36" s="24">
        <v>0</v>
      </c>
      <c r="PH36" s="24">
        <v>0</v>
      </c>
      <c r="PI36" s="24">
        <v>0</v>
      </c>
      <c r="PJ36" s="24" t="s">
        <v>55</v>
      </c>
      <c r="PK36" s="24">
        <v>0</v>
      </c>
      <c r="PL36" s="24">
        <v>0</v>
      </c>
      <c r="PM36" s="30">
        <v>0</v>
      </c>
      <c r="PN36" s="17">
        <v>0</v>
      </c>
      <c r="PO36" s="17" t="s">
        <v>55</v>
      </c>
      <c r="PP36" s="17">
        <v>0</v>
      </c>
      <c r="PQ36" s="17">
        <v>0</v>
      </c>
      <c r="PR36" s="30">
        <v>0</v>
      </c>
      <c r="PS36" s="30">
        <v>0</v>
      </c>
      <c r="PT36" s="30" t="s">
        <v>55</v>
      </c>
      <c r="PU36" s="30">
        <v>2191.5</v>
      </c>
      <c r="PV36" s="30">
        <v>1975.2</v>
      </c>
      <c r="PW36" s="17">
        <v>1975.1</v>
      </c>
      <c r="PX36" s="17">
        <v>1975.1</v>
      </c>
      <c r="PY36" s="18">
        <f t="shared" si="46"/>
        <v>100</v>
      </c>
      <c r="PZ36" s="18">
        <v>0</v>
      </c>
      <c r="QA36" s="18">
        <v>0</v>
      </c>
      <c r="QB36" s="17">
        <v>0</v>
      </c>
      <c r="QC36" s="17">
        <v>0</v>
      </c>
      <c r="QD36" s="17" t="s">
        <v>55</v>
      </c>
      <c r="QE36" s="17">
        <v>0</v>
      </c>
      <c r="QF36" s="17">
        <v>0</v>
      </c>
      <c r="QG36" s="17">
        <v>0</v>
      </c>
      <c r="QH36" s="17">
        <v>0</v>
      </c>
      <c r="QI36" s="18" t="s">
        <v>55</v>
      </c>
      <c r="QJ36" s="18">
        <v>0</v>
      </c>
      <c r="QK36" s="18">
        <v>0</v>
      </c>
      <c r="QL36" s="17">
        <v>0</v>
      </c>
      <c r="QM36" s="17">
        <v>0</v>
      </c>
      <c r="QN36" s="18" t="s">
        <v>55</v>
      </c>
      <c r="QO36" s="18">
        <v>0</v>
      </c>
      <c r="QP36" s="18">
        <v>4828.7</v>
      </c>
      <c r="QQ36" s="17">
        <v>4828.7</v>
      </c>
      <c r="QR36" s="17">
        <v>4828.7</v>
      </c>
      <c r="QS36" s="18">
        <f t="shared" si="47"/>
        <v>100</v>
      </c>
      <c r="QT36" s="18">
        <v>0</v>
      </c>
      <c r="QU36" s="18">
        <v>0</v>
      </c>
      <c r="QV36" s="17">
        <v>0</v>
      </c>
      <c r="QW36" s="17">
        <v>0</v>
      </c>
      <c r="QX36" s="17" t="s">
        <v>55</v>
      </c>
      <c r="QY36" s="18">
        <v>0</v>
      </c>
      <c r="QZ36" s="17">
        <v>0</v>
      </c>
      <c r="RA36" s="17">
        <v>0</v>
      </c>
      <c r="RB36" s="17">
        <v>0</v>
      </c>
      <c r="RC36" s="18" t="s">
        <v>55</v>
      </c>
      <c r="RD36" s="18">
        <v>0</v>
      </c>
      <c r="RE36" s="18">
        <v>0</v>
      </c>
      <c r="RF36" s="17">
        <v>0</v>
      </c>
      <c r="RG36" s="17">
        <v>0</v>
      </c>
      <c r="RH36" s="18" t="s">
        <v>55</v>
      </c>
      <c r="RI36" s="18">
        <v>0</v>
      </c>
      <c r="RJ36" s="18">
        <v>0</v>
      </c>
      <c r="RK36" s="17">
        <v>0</v>
      </c>
      <c r="RL36" s="17">
        <v>0</v>
      </c>
      <c r="RM36" s="18" t="s">
        <v>55</v>
      </c>
      <c r="RN36" s="18">
        <v>0</v>
      </c>
      <c r="RO36" s="18">
        <v>0</v>
      </c>
      <c r="RP36" s="17">
        <v>0</v>
      </c>
      <c r="RQ36" s="17">
        <v>0</v>
      </c>
      <c r="RR36" s="17" t="s">
        <v>55</v>
      </c>
      <c r="RS36" s="17">
        <v>0</v>
      </c>
      <c r="RT36" s="17">
        <v>48.8</v>
      </c>
      <c r="RU36" s="17">
        <v>48.8</v>
      </c>
      <c r="RV36" s="17">
        <v>48.8</v>
      </c>
      <c r="RW36" s="18">
        <f>(RV36/RU36)*100</f>
        <v>100</v>
      </c>
      <c r="RX36" s="18">
        <v>0</v>
      </c>
      <c r="RY36" s="18">
        <v>0</v>
      </c>
      <c r="RZ36" s="17">
        <v>0</v>
      </c>
      <c r="SA36" s="17">
        <v>0</v>
      </c>
      <c r="SB36" s="18" t="s">
        <v>55</v>
      </c>
      <c r="SC36" s="18">
        <v>0</v>
      </c>
      <c r="SD36" s="18">
        <v>0</v>
      </c>
      <c r="SE36" s="18">
        <v>0</v>
      </c>
      <c r="SF36" s="18">
        <v>0</v>
      </c>
      <c r="SG36" s="18" t="s">
        <v>55</v>
      </c>
      <c r="SH36" s="18">
        <v>0</v>
      </c>
      <c r="SI36" s="18">
        <v>0</v>
      </c>
      <c r="SJ36" s="18">
        <v>0</v>
      </c>
      <c r="SK36" s="18"/>
      <c r="SL36" s="18" t="s">
        <v>55</v>
      </c>
      <c r="SM36" s="18">
        <v>0</v>
      </c>
      <c r="SN36" s="18">
        <v>0</v>
      </c>
      <c r="SO36" s="18">
        <v>0</v>
      </c>
      <c r="SP36" s="18">
        <v>0</v>
      </c>
      <c r="SQ36" s="18" t="s">
        <v>55</v>
      </c>
      <c r="SR36" s="18">
        <v>0</v>
      </c>
      <c r="SS36" s="18">
        <v>0</v>
      </c>
      <c r="ST36" s="18">
        <v>0</v>
      </c>
      <c r="SU36" s="18">
        <v>0</v>
      </c>
      <c r="SV36" s="18" t="s">
        <v>55</v>
      </c>
      <c r="SW36" s="18">
        <v>0</v>
      </c>
      <c r="SX36" s="18">
        <v>0</v>
      </c>
      <c r="SY36" s="18">
        <v>0</v>
      </c>
      <c r="SZ36" s="18">
        <v>0</v>
      </c>
      <c r="TA36" s="18" t="s">
        <v>55</v>
      </c>
      <c r="TB36" s="18">
        <v>0</v>
      </c>
      <c r="TC36" s="18">
        <v>0</v>
      </c>
      <c r="TD36" s="17">
        <v>0</v>
      </c>
      <c r="TE36" s="17">
        <v>0</v>
      </c>
      <c r="TF36" s="18" t="s">
        <v>55</v>
      </c>
      <c r="TG36" s="18">
        <v>0</v>
      </c>
      <c r="TH36" s="18">
        <v>762.3</v>
      </c>
      <c r="TI36" s="17">
        <v>762.3</v>
      </c>
      <c r="TJ36" s="17">
        <v>762.3</v>
      </c>
      <c r="TK36" s="18">
        <f t="shared" si="77"/>
        <v>100</v>
      </c>
      <c r="TL36" s="18">
        <v>0</v>
      </c>
      <c r="TM36" s="18">
        <v>0</v>
      </c>
      <c r="TN36" s="17">
        <v>0</v>
      </c>
      <c r="TO36" s="17">
        <v>0</v>
      </c>
      <c r="TP36" s="18" t="s">
        <v>55</v>
      </c>
      <c r="TQ36" s="18">
        <v>0</v>
      </c>
      <c r="TR36" s="18">
        <v>0</v>
      </c>
      <c r="TS36" s="18">
        <v>0</v>
      </c>
      <c r="TT36" s="18">
        <v>0</v>
      </c>
      <c r="TU36" s="18" t="s">
        <v>55</v>
      </c>
      <c r="TV36" s="44">
        <f t="shared" si="48"/>
        <v>223410.60000000003</v>
      </c>
      <c r="TW36" s="44">
        <f t="shared" si="49"/>
        <v>335426.8</v>
      </c>
      <c r="TX36" s="44">
        <f t="shared" si="50"/>
        <v>348163</v>
      </c>
      <c r="TY36" s="44">
        <f t="shared" si="51"/>
        <v>347695.10000000003</v>
      </c>
      <c r="TZ36" s="45">
        <f t="shared" si="22"/>
        <v>99.86560892455546</v>
      </c>
      <c r="UA36" s="7"/>
      <c r="UB36" s="7"/>
      <c r="UD36" s="9"/>
    </row>
    <row r="37" spans="1:550" x14ac:dyDescent="0.2">
      <c r="A37" s="20" t="s">
        <v>40</v>
      </c>
      <c r="B37" s="47">
        <f t="shared" si="23"/>
        <v>182038</v>
      </c>
      <c r="C37" s="47">
        <f t="shared" si="23"/>
        <v>200359.2</v>
      </c>
      <c r="D37" s="44">
        <f t="shared" si="52"/>
        <v>201239.2</v>
      </c>
      <c r="E37" s="44">
        <f t="shared" si="53"/>
        <v>201239.2</v>
      </c>
      <c r="F37" s="45">
        <f t="shared" si="54"/>
        <v>100</v>
      </c>
      <c r="G37" s="17">
        <v>182038</v>
      </c>
      <c r="H37" s="17">
        <v>182038</v>
      </c>
      <c r="I37" s="30">
        <v>182038</v>
      </c>
      <c r="J37" s="17">
        <v>182038</v>
      </c>
      <c r="K37" s="17">
        <f t="shared" si="55"/>
        <v>100</v>
      </c>
      <c r="L37" s="17">
        <v>0</v>
      </c>
      <c r="M37" s="17">
        <v>18321.2</v>
      </c>
      <c r="N37" s="30">
        <v>18321.2</v>
      </c>
      <c r="O37" s="17">
        <v>18321.2</v>
      </c>
      <c r="P37" s="17">
        <f t="shared" si="56"/>
        <v>100</v>
      </c>
      <c r="Q37" s="17">
        <v>0</v>
      </c>
      <c r="R37" s="17">
        <v>0</v>
      </c>
      <c r="S37" s="17">
        <v>0</v>
      </c>
      <c r="T37" s="17">
        <v>0</v>
      </c>
      <c r="U37" s="17" t="s">
        <v>55</v>
      </c>
      <c r="V37" s="17">
        <v>0</v>
      </c>
      <c r="W37" s="33">
        <v>0</v>
      </c>
      <c r="X37" s="33">
        <v>0</v>
      </c>
      <c r="Y37" s="33">
        <v>0</v>
      </c>
      <c r="Z37" s="18" t="s">
        <v>55</v>
      </c>
      <c r="AA37" s="18">
        <v>0</v>
      </c>
      <c r="AB37" s="18">
        <v>0</v>
      </c>
      <c r="AC37" s="33">
        <v>880</v>
      </c>
      <c r="AD37" s="33">
        <v>880</v>
      </c>
      <c r="AE37" s="18">
        <f t="shared" si="25"/>
        <v>100</v>
      </c>
      <c r="AF37" s="44">
        <f t="shared" si="57"/>
        <v>70922.2</v>
      </c>
      <c r="AG37" s="44">
        <f t="shared" si="58"/>
        <v>178801.89999999997</v>
      </c>
      <c r="AH37" s="44">
        <f t="shared" si="59"/>
        <v>184295.34527999998</v>
      </c>
      <c r="AI37" s="44">
        <f t="shared" si="60"/>
        <v>179221.39999999997</v>
      </c>
      <c r="AJ37" s="45">
        <f t="shared" si="27"/>
        <v>97.246840243148213</v>
      </c>
      <c r="AK37" s="17">
        <v>0</v>
      </c>
      <c r="AL37" s="17">
        <v>17578.5</v>
      </c>
      <c r="AM37" s="17">
        <v>17578.5</v>
      </c>
      <c r="AN37" s="17">
        <v>16930.8</v>
      </c>
      <c r="AO37" s="17">
        <f t="shared" si="61"/>
        <v>96.315385271780869</v>
      </c>
      <c r="AP37" s="17">
        <v>0</v>
      </c>
      <c r="AQ37" s="17">
        <v>1500</v>
      </c>
      <c r="AR37" s="30">
        <f>1470+30</f>
        <v>1500</v>
      </c>
      <c r="AS37" s="17">
        <f>AR37</f>
        <v>1500</v>
      </c>
      <c r="AT37" s="17">
        <f>AS37/AR37%</f>
        <v>100</v>
      </c>
      <c r="AU37" s="17">
        <v>0</v>
      </c>
      <c r="AV37" s="17">
        <v>0</v>
      </c>
      <c r="AW37" s="17">
        <v>0</v>
      </c>
      <c r="AX37" s="17">
        <v>0</v>
      </c>
      <c r="AY37" s="17" t="s">
        <v>55</v>
      </c>
      <c r="AZ37" s="17">
        <v>0</v>
      </c>
      <c r="BA37" s="17">
        <v>0</v>
      </c>
      <c r="BB37" s="30">
        <v>0</v>
      </c>
      <c r="BC37" s="17">
        <v>0</v>
      </c>
      <c r="BD37" s="17" t="s">
        <v>55</v>
      </c>
      <c r="BE37" s="17">
        <v>0</v>
      </c>
      <c r="BF37" s="17">
        <v>0</v>
      </c>
      <c r="BG37" s="30">
        <v>0</v>
      </c>
      <c r="BH37" s="17">
        <f>BG37</f>
        <v>0</v>
      </c>
      <c r="BI37" s="17" t="s">
        <v>55</v>
      </c>
      <c r="BJ37" s="17">
        <v>0</v>
      </c>
      <c r="BK37" s="17">
        <v>0</v>
      </c>
      <c r="BL37" s="30">
        <v>0</v>
      </c>
      <c r="BM37" s="30">
        <v>0</v>
      </c>
      <c r="BN37" s="17" t="s">
        <v>55</v>
      </c>
      <c r="BO37" s="17">
        <v>0</v>
      </c>
      <c r="BP37" s="17">
        <v>0</v>
      </c>
      <c r="BQ37" s="30">
        <v>0</v>
      </c>
      <c r="BR37" s="30">
        <v>0</v>
      </c>
      <c r="BS37" s="17" t="s">
        <v>55</v>
      </c>
      <c r="BT37" s="17">
        <v>7965.9</v>
      </c>
      <c r="BU37" s="17">
        <v>11207.7</v>
      </c>
      <c r="BV37" s="30">
        <v>11032</v>
      </c>
      <c r="BW37" s="30">
        <v>11032</v>
      </c>
      <c r="BX37" s="17">
        <f t="shared" si="62"/>
        <v>100</v>
      </c>
      <c r="BY37" s="17">
        <v>0</v>
      </c>
      <c r="BZ37" s="17">
        <v>0</v>
      </c>
      <c r="CA37" s="17">
        <v>0</v>
      </c>
      <c r="CB37" s="17">
        <v>0</v>
      </c>
      <c r="CC37" s="17" t="s">
        <v>55</v>
      </c>
      <c r="CD37" s="17">
        <v>0</v>
      </c>
      <c r="CE37" s="17">
        <v>0</v>
      </c>
      <c r="CF37" s="17">
        <v>0</v>
      </c>
      <c r="CG37" s="17">
        <v>0</v>
      </c>
      <c r="CH37" s="17" t="s">
        <v>55</v>
      </c>
      <c r="CI37" s="17">
        <v>334</v>
      </c>
      <c r="CJ37" s="17">
        <v>334</v>
      </c>
      <c r="CK37" s="17">
        <v>334</v>
      </c>
      <c r="CL37" s="17">
        <v>334</v>
      </c>
      <c r="CM37" s="17">
        <f t="shared" si="75"/>
        <v>100</v>
      </c>
      <c r="CN37" s="17">
        <v>0</v>
      </c>
      <c r="CO37" s="17">
        <v>12805.7</v>
      </c>
      <c r="CP37" s="30">
        <v>12805.7</v>
      </c>
      <c r="CQ37" s="17">
        <v>9062.6</v>
      </c>
      <c r="CR37" s="17">
        <f t="shared" si="28"/>
        <v>70.770047713127738</v>
      </c>
      <c r="CS37" s="17">
        <v>0</v>
      </c>
      <c r="CT37" s="17">
        <v>0</v>
      </c>
      <c r="CU37" s="17">
        <v>0</v>
      </c>
      <c r="CV37" s="17">
        <v>0</v>
      </c>
      <c r="CW37" s="17" t="s">
        <v>55</v>
      </c>
      <c r="CX37" s="17">
        <v>0</v>
      </c>
      <c r="CY37" s="17">
        <v>0</v>
      </c>
      <c r="CZ37" s="30">
        <v>0</v>
      </c>
      <c r="DA37" s="30">
        <v>0</v>
      </c>
      <c r="DB37" s="17" t="s">
        <v>55</v>
      </c>
      <c r="DC37" s="17">
        <v>100.7</v>
      </c>
      <c r="DD37" s="17">
        <v>100.7</v>
      </c>
      <c r="DE37" s="30">
        <v>100.7</v>
      </c>
      <c r="DF37" s="17">
        <v>100.7</v>
      </c>
      <c r="DG37" s="17">
        <f t="shared" si="29"/>
        <v>100</v>
      </c>
      <c r="DH37" s="17">
        <v>0</v>
      </c>
      <c r="DI37" s="17">
        <v>0</v>
      </c>
      <c r="DJ37" s="30">
        <v>0</v>
      </c>
      <c r="DK37" s="17">
        <v>0</v>
      </c>
      <c r="DL37" s="17" t="s">
        <v>55</v>
      </c>
      <c r="DM37" s="17">
        <v>0</v>
      </c>
      <c r="DN37" s="17">
        <v>0</v>
      </c>
      <c r="DO37" s="30">
        <v>0</v>
      </c>
      <c r="DP37" s="30">
        <v>0</v>
      </c>
      <c r="DQ37" s="17" t="s">
        <v>55</v>
      </c>
      <c r="DR37" s="17">
        <v>0</v>
      </c>
      <c r="DS37" s="17">
        <v>0</v>
      </c>
      <c r="DT37" s="30">
        <v>0</v>
      </c>
      <c r="DU37" s="17">
        <v>0</v>
      </c>
      <c r="DV37" s="17" t="s">
        <v>55</v>
      </c>
      <c r="DW37" s="17">
        <v>0</v>
      </c>
      <c r="DX37" s="17">
        <v>0</v>
      </c>
      <c r="DY37" s="30">
        <v>0</v>
      </c>
      <c r="DZ37" s="30">
        <v>0</v>
      </c>
      <c r="EA37" s="17" t="s">
        <v>55</v>
      </c>
      <c r="EB37" s="17">
        <v>0</v>
      </c>
      <c r="EC37" s="17">
        <v>0</v>
      </c>
      <c r="ED37" s="30">
        <v>0</v>
      </c>
      <c r="EE37" s="30">
        <v>0</v>
      </c>
      <c r="EF37" s="17" t="s">
        <v>55</v>
      </c>
      <c r="EG37" s="17">
        <v>3250</v>
      </c>
      <c r="EH37" s="17">
        <v>4150</v>
      </c>
      <c r="EI37" s="30">
        <v>4150</v>
      </c>
      <c r="EJ37" s="17">
        <v>3966.9</v>
      </c>
      <c r="EK37" s="17">
        <f t="shared" si="79"/>
        <v>95.587951807228919</v>
      </c>
      <c r="EL37" s="17">
        <v>0</v>
      </c>
      <c r="EM37" s="17">
        <v>1987.6</v>
      </c>
      <c r="EN37" s="17">
        <v>1987.6</v>
      </c>
      <c r="EO37" s="17">
        <v>1987.6</v>
      </c>
      <c r="EP37" s="17">
        <f t="shared" si="76"/>
        <v>100</v>
      </c>
      <c r="EQ37" s="17">
        <v>0</v>
      </c>
      <c r="ER37" s="17">
        <v>0</v>
      </c>
      <c r="ES37" s="17">
        <v>0</v>
      </c>
      <c r="ET37" s="17">
        <v>0</v>
      </c>
      <c r="EU37" s="17" t="s">
        <v>55</v>
      </c>
      <c r="EV37" s="17">
        <v>0</v>
      </c>
      <c r="EW37" s="17">
        <v>6932.1</v>
      </c>
      <c r="EX37" s="30">
        <v>6932.1</v>
      </c>
      <c r="EY37" s="30">
        <v>6932.1</v>
      </c>
      <c r="EZ37" s="24">
        <f t="shared" si="63"/>
        <v>100</v>
      </c>
      <c r="FA37" s="24">
        <v>0</v>
      </c>
      <c r="FB37" s="24">
        <v>0</v>
      </c>
      <c r="FC37" s="30">
        <v>0</v>
      </c>
      <c r="FD37" s="30">
        <v>0</v>
      </c>
      <c r="FE37" s="24" t="s">
        <v>55</v>
      </c>
      <c r="FF37" s="24">
        <v>0</v>
      </c>
      <c r="FG37" s="24">
        <v>3000</v>
      </c>
      <c r="FH37" s="24">
        <v>3000</v>
      </c>
      <c r="FI37" s="24">
        <v>2500</v>
      </c>
      <c r="FJ37" s="24">
        <f t="shared" si="64"/>
        <v>83.333333333333343</v>
      </c>
      <c r="FK37" s="24">
        <v>7385.3</v>
      </c>
      <c r="FL37" s="24">
        <v>7385.3</v>
      </c>
      <c r="FM37" s="30">
        <v>8156.4</v>
      </c>
      <c r="FN37" s="30">
        <v>8156.4</v>
      </c>
      <c r="FO37" s="24">
        <f t="shared" si="30"/>
        <v>100</v>
      </c>
      <c r="FP37" s="24">
        <v>348.5</v>
      </c>
      <c r="FQ37" s="24">
        <v>348.5</v>
      </c>
      <c r="FR37" s="30">
        <v>348.5</v>
      </c>
      <c r="FS37" s="24">
        <v>348.5</v>
      </c>
      <c r="FT37" s="24">
        <f>FS37/FR37%</f>
        <v>100</v>
      </c>
      <c r="FU37" s="24">
        <v>72.7</v>
      </c>
      <c r="FV37" s="24">
        <v>72.7</v>
      </c>
      <c r="FW37" s="24">
        <v>72.7</v>
      </c>
      <c r="FX37" s="24">
        <v>72.7</v>
      </c>
      <c r="FY37" s="24">
        <f>(FX37/FW37)*100</f>
        <v>100</v>
      </c>
      <c r="FZ37" s="24">
        <v>0</v>
      </c>
      <c r="GA37" s="24">
        <v>11822.8</v>
      </c>
      <c r="GB37" s="24">
        <v>12194</v>
      </c>
      <c r="GC37" s="24">
        <v>12194</v>
      </c>
      <c r="GD37" s="24">
        <f t="shared" si="31"/>
        <v>100</v>
      </c>
      <c r="GE37" s="24">
        <v>2035.6</v>
      </c>
      <c r="GF37" s="24">
        <v>2035.6</v>
      </c>
      <c r="GG37" s="24">
        <v>2035.8</v>
      </c>
      <c r="GH37" s="24">
        <v>2035.8</v>
      </c>
      <c r="GI37" s="24">
        <f t="shared" si="32"/>
        <v>100</v>
      </c>
      <c r="GJ37" s="24">
        <v>0</v>
      </c>
      <c r="GK37" s="24">
        <v>3688.4</v>
      </c>
      <c r="GL37" s="24">
        <v>3688.4</v>
      </c>
      <c r="GM37" s="24">
        <v>3688.4</v>
      </c>
      <c r="GN37" s="24">
        <f>GM37/GL37%</f>
        <v>100</v>
      </c>
      <c r="GO37" s="24">
        <v>495</v>
      </c>
      <c r="GP37" s="24">
        <v>14059.7</v>
      </c>
      <c r="GQ37" s="24">
        <v>14059.745280000001</v>
      </c>
      <c r="GR37" s="24">
        <v>14059.7</v>
      </c>
      <c r="GS37" s="25">
        <f>(GR37/GQ37)*100</f>
        <v>99.999677945801295</v>
      </c>
      <c r="GT37" s="25">
        <v>0</v>
      </c>
      <c r="GU37" s="25">
        <v>0</v>
      </c>
      <c r="GV37" s="24">
        <v>0</v>
      </c>
      <c r="GW37" s="24">
        <v>0</v>
      </c>
      <c r="GX37" s="24" t="s">
        <v>55</v>
      </c>
      <c r="GY37" s="24">
        <v>34089.199999999997</v>
      </c>
      <c r="GZ37" s="24">
        <v>64750.400000000001</v>
      </c>
      <c r="HA37" s="24">
        <v>69277</v>
      </c>
      <c r="HB37" s="24">
        <v>69277</v>
      </c>
      <c r="HC37" s="24">
        <f t="shared" si="33"/>
        <v>100</v>
      </c>
      <c r="HD37" s="24">
        <v>0</v>
      </c>
      <c r="HE37" s="24">
        <v>0</v>
      </c>
      <c r="HF37" s="24">
        <v>0</v>
      </c>
      <c r="HG37" s="24">
        <v>0</v>
      </c>
      <c r="HH37" s="24" t="s">
        <v>55</v>
      </c>
      <c r="HI37" s="24">
        <v>200</v>
      </c>
      <c r="HJ37" s="24">
        <v>450</v>
      </c>
      <c r="HK37" s="24">
        <v>450</v>
      </c>
      <c r="HL37" s="24">
        <v>450</v>
      </c>
      <c r="HM37" s="24">
        <f>(HL37/HK37)*100</f>
        <v>100</v>
      </c>
      <c r="HN37" s="24">
        <v>0</v>
      </c>
      <c r="HO37" s="24">
        <v>0</v>
      </c>
      <c r="HP37" s="24">
        <v>0</v>
      </c>
      <c r="HQ37" s="24">
        <v>0</v>
      </c>
      <c r="HR37" s="24" t="s">
        <v>55</v>
      </c>
      <c r="HS37" s="24">
        <v>7204.8</v>
      </c>
      <c r="HT37" s="24">
        <v>7204.8</v>
      </c>
      <c r="HU37" s="24">
        <v>7204.8</v>
      </c>
      <c r="HV37" s="24">
        <v>7204.8</v>
      </c>
      <c r="HW37" s="24">
        <f>HV37/HU37%</f>
        <v>100</v>
      </c>
      <c r="HX37" s="24">
        <v>0</v>
      </c>
      <c r="HY37" s="15">
        <v>0</v>
      </c>
      <c r="HZ37" s="24">
        <v>0</v>
      </c>
      <c r="IA37" s="24">
        <v>0</v>
      </c>
      <c r="IB37" s="24" t="s">
        <v>55</v>
      </c>
      <c r="IC37" s="24">
        <v>7440.5</v>
      </c>
      <c r="ID37" s="24">
        <v>7387.4</v>
      </c>
      <c r="IE37" s="24">
        <v>7387.4</v>
      </c>
      <c r="IF37" s="24">
        <v>7387.4</v>
      </c>
      <c r="IG37" s="24">
        <f t="shared" si="78"/>
        <v>100</v>
      </c>
      <c r="IH37" s="24">
        <v>0</v>
      </c>
      <c r="II37" s="24">
        <v>0</v>
      </c>
      <c r="IJ37" s="30">
        <v>0</v>
      </c>
      <c r="IK37" s="30">
        <v>0</v>
      </c>
      <c r="IL37" s="25" t="s">
        <v>55</v>
      </c>
      <c r="IM37" s="15">
        <f t="shared" si="65"/>
        <v>453377.6</v>
      </c>
      <c r="IN37" s="15">
        <f t="shared" si="66"/>
        <v>504778.89999999997</v>
      </c>
      <c r="IO37" s="15">
        <f t="shared" si="67"/>
        <v>516310</v>
      </c>
      <c r="IP37" s="15">
        <f t="shared" si="68"/>
        <v>516164.5</v>
      </c>
      <c r="IQ37" s="13">
        <f t="shared" si="69"/>
        <v>99.971819255873413</v>
      </c>
      <c r="IR37" s="17">
        <v>4077.6</v>
      </c>
      <c r="IS37" s="17">
        <v>4077.6</v>
      </c>
      <c r="IT37" s="26">
        <v>4077.6</v>
      </c>
      <c r="IU37" s="26">
        <v>4077.6</v>
      </c>
      <c r="IV37" s="17">
        <f t="shared" si="4"/>
        <v>100</v>
      </c>
      <c r="IW37" s="17">
        <v>114.2</v>
      </c>
      <c r="IX37" s="17">
        <v>114.2</v>
      </c>
      <c r="IY37" s="26">
        <v>114.2</v>
      </c>
      <c r="IZ37" s="17">
        <v>114.2</v>
      </c>
      <c r="JA37" s="17">
        <f>IZ37/IY37%</f>
        <v>99.999999999999986</v>
      </c>
      <c r="JB37" s="17">
        <v>0.5</v>
      </c>
      <c r="JC37" s="17">
        <v>0.5</v>
      </c>
      <c r="JD37" s="26">
        <v>0.5</v>
      </c>
      <c r="JE37" s="17">
        <v>0.5</v>
      </c>
      <c r="JF37" s="17">
        <f t="shared" si="6"/>
        <v>100</v>
      </c>
      <c r="JG37" s="17">
        <v>147690.9</v>
      </c>
      <c r="JH37" s="17">
        <v>119679.2</v>
      </c>
      <c r="JI37" s="26">
        <v>127808.8</v>
      </c>
      <c r="JJ37" s="17">
        <v>127808.8</v>
      </c>
      <c r="JK37" s="17">
        <f t="shared" si="35"/>
        <v>100</v>
      </c>
      <c r="JL37" s="17">
        <v>245058.7</v>
      </c>
      <c r="JM37" s="17">
        <v>339398.3</v>
      </c>
      <c r="JN37" s="24">
        <v>342799.8</v>
      </c>
      <c r="JO37" s="24">
        <v>342799.8</v>
      </c>
      <c r="JP37" s="25">
        <f t="shared" si="36"/>
        <v>100</v>
      </c>
      <c r="JQ37" s="25">
        <v>9780.7999999999993</v>
      </c>
      <c r="JR37" s="25">
        <v>6819.9</v>
      </c>
      <c r="JS37" s="26">
        <v>6819.9</v>
      </c>
      <c r="JT37" s="24">
        <v>6819.9</v>
      </c>
      <c r="JU37" s="24">
        <f t="shared" si="37"/>
        <v>100</v>
      </c>
      <c r="JV37" s="24">
        <v>6883.6</v>
      </c>
      <c r="JW37" s="24">
        <v>1304.8</v>
      </c>
      <c r="JX37" s="26">
        <v>1304.8</v>
      </c>
      <c r="JY37" s="17">
        <v>1304.8</v>
      </c>
      <c r="JZ37" s="17">
        <f>JY37/JX37%</f>
        <v>100</v>
      </c>
      <c r="KA37" s="17">
        <v>956</v>
      </c>
      <c r="KB37" s="17">
        <v>956</v>
      </c>
      <c r="KC37" s="26">
        <v>956</v>
      </c>
      <c r="KD37" s="17">
        <v>956</v>
      </c>
      <c r="KE37" s="17">
        <f>KD37/KC37%</f>
        <v>100</v>
      </c>
      <c r="KF37" s="17">
        <v>0</v>
      </c>
      <c r="KG37" s="17">
        <v>0</v>
      </c>
      <c r="KH37" s="26">
        <v>0</v>
      </c>
      <c r="KI37" s="17">
        <v>0</v>
      </c>
      <c r="KJ37" s="17" t="s">
        <v>55</v>
      </c>
      <c r="KK37" s="17">
        <v>588</v>
      </c>
      <c r="KL37" s="17">
        <v>0</v>
      </c>
      <c r="KM37" s="26">
        <v>0</v>
      </c>
      <c r="KN37" s="17">
        <v>0</v>
      </c>
      <c r="KO37" s="17" t="s">
        <v>55</v>
      </c>
      <c r="KP37" s="17">
        <v>245</v>
      </c>
      <c r="KQ37" s="17">
        <v>245</v>
      </c>
      <c r="KR37" s="26">
        <v>245</v>
      </c>
      <c r="KS37" s="17">
        <v>245</v>
      </c>
      <c r="KT37" s="17">
        <f t="shared" si="9"/>
        <v>99.999999999999986</v>
      </c>
      <c r="KU37" s="17">
        <v>3.8</v>
      </c>
      <c r="KV37" s="17">
        <v>3.8</v>
      </c>
      <c r="KW37" s="26">
        <v>3.8</v>
      </c>
      <c r="KX37" s="17">
        <v>3.8</v>
      </c>
      <c r="KY37" s="17">
        <f t="shared" si="10"/>
        <v>100</v>
      </c>
      <c r="KZ37" s="17">
        <v>95.5</v>
      </c>
      <c r="LA37" s="17">
        <v>69.3</v>
      </c>
      <c r="LB37" s="26">
        <v>69.3</v>
      </c>
      <c r="LC37" s="17">
        <v>69.3</v>
      </c>
      <c r="LD37" s="17">
        <f t="shared" si="70"/>
        <v>100</v>
      </c>
      <c r="LE37" s="17">
        <v>0</v>
      </c>
      <c r="LF37" s="17">
        <v>0.5</v>
      </c>
      <c r="LG37" s="26">
        <v>0.5</v>
      </c>
      <c r="LH37" s="17">
        <v>0.5</v>
      </c>
      <c r="LI37" s="17">
        <f>LH37/LG37%</f>
        <v>100</v>
      </c>
      <c r="LJ37" s="17">
        <v>661.7</v>
      </c>
      <c r="LK37" s="17">
        <v>798</v>
      </c>
      <c r="LL37" s="26">
        <v>798</v>
      </c>
      <c r="LM37" s="17">
        <v>761.1</v>
      </c>
      <c r="LN37" s="17">
        <f t="shared" si="11"/>
        <v>95.375939849624061</v>
      </c>
      <c r="LO37" s="17">
        <v>443.1</v>
      </c>
      <c r="LP37" s="17">
        <v>443.1</v>
      </c>
      <c r="LQ37" s="26">
        <v>443.1</v>
      </c>
      <c r="LR37" s="17">
        <v>443.1</v>
      </c>
      <c r="LS37" s="17">
        <f t="shared" si="12"/>
        <v>100</v>
      </c>
      <c r="LT37" s="17">
        <v>0</v>
      </c>
      <c r="LU37" s="17">
        <v>0</v>
      </c>
      <c r="LV37" s="26">
        <v>0</v>
      </c>
      <c r="LW37" s="17">
        <v>0</v>
      </c>
      <c r="LX37" s="17" t="s">
        <v>55</v>
      </c>
      <c r="LY37" s="17">
        <v>0</v>
      </c>
      <c r="LZ37" s="17">
        <v>0</v>
      </c>
      <c r="MA37" s="31">
        <v>0</v>
      </c>
      <c r="MB37" s="17">
        <v>0</v>
      </c>
      <c r="MC37" s="17" t="s">
        <v>55</v>
      </c>
      <c r="MD37" s="17">
        <v>2404.6999999999998</v>
      </c>
      <c r="ME37" s="17">
        <v>2525.5</v>
      </c>
      <c r="MF37" s="31">
        <v>2525.5</v>
      </c>
      <c r="MG37" s="17">
        <v>2525.5</v>
      </c>
      <c r="MH37" s="17">
        <f t="shared" si="13"/>
        <v>100</v>
      </c>
      <c r="MI37" s="17">
        <v>0</v>
      </c>
      <c r="MJ37" s="17">
        <v>0</v>
      </c>
      <c r="MK37" s="26">
        <v>0</v>
      </c>
      <c r="ML37" s="26">
        <v>0</v>
      </c>
      <c r="MM37" s="17" t="s">
        <v>55</v>
      </c>
      <c r="MN37" s="17">
        <v>116.7</v>
      </c>
      <c r="MO37" s="17">
        <v>227.9</v>
      </c>
      <c r="MP37" s="26">
        <v>227.9</v>
      </c>
      <c r="MQ37" s="17">
        <v>227.8</v>
      </c>
      <c r="MR37" s="17">
        <f t="shared" si="82"/>
        <v>99.956121105748139</v>
      </c>
      <c r="MS37" s="17">
        <v>1530.7</v>
      </c>
      <c r="MT37" s="17">
        <v>728.1</v>
      </c>
      <c r="MU37" s="26">
        <v>728.1</v>
      </c>
      <c r="MV37" s="17">
        <v>713.4</v>
      </c>
      <c r="MW37" s="17">
        <f t="shared" si="84"/>
        <v>97.981046559538512</v>
      </c>
      <c r="MX37" s="17">
        <v>0</v>
      </c>
      <c r="MY37" s="17">
        <v>490</v>
      </c>
      <c r="MZ37" s="26">
        <v>490</v>
      </c>
      <c r="NA37" s="17">
        <v>490</v>
      </c>
      <c r="NB37" s="17">
        <f>NA37/MZ37%</f>
        <v>99.999999999999986</v>
      </c>
      <c r="NC37" s="17">
        <v>637.1</v>
      </c>
      <c r="ND37" s="17">
        <v>0</v>
      </c>
      <c r="NE37" s="17">
        <v>0</v>
      </c>
      <c r="NF37" s="17">
        <v>0</v>
      </c>
      <c r="NG37" s="17" t="s">
        <v>55</v>
      </c>
      <c r="NH37" s="17">
        <v>26299</v>
      </c>
      <c r="NI37" s="17">
        <v>21107.200000000001</v>
      </c>
      <c r="NJ37" s="26">
        <v>21107.200000000001</v>
      </c>
      <c r="NK37" s="17">
        <v>21013.4</v>
      </c>
      <c r="NL37" s="17">
        <f t="shared" si="71"/>
        <v>99.555601879927238</v>
      </c>
      <c r="NM37" s="17">
        <v>5790</v>
      </c>
      <c r="NN37" s="17">
        <v>5790</v>
      </c>
      <c r="NO37" s="26">
        <v>5790</v>
      </c>
      <c r="NP37" s="17">
        <v>5790</v>
      </c>
      <c r="NQ37" s="17">
        <f t="shared" si="38"/>
        <v>100</v>
      </c>
      <c r="NR37" s="47">
        <f t="shared" si="39"/>
        <v>12756.8</v>
      </c>
      <c r="NS37" s="47">
        <f t="shared" si="40"/>
        <v>71785.5</v>
      </c>
      <c r="NT37" s="47">
        <f t="shared" si="41"/>
        <v>92919.5</v>
      </c>
      <c r="NU37" s="47">
        <f t="shared" si="42"/>
        <v>92107.900000000009</v>
      </c>
      <c r="NV37" s="52">
        <f t="shared" si="43"/>
        <v>99.126555782155535</v>
      </c>
      <c r="NW37" s="24">
        <v>0</v>
      </c>
      <c r="NX37" s="24">
        <v>12186.7</v>
      </c>
      <c r="NY37" s="24">
        <v>12186.7</v>
      </c>
      <c r="NZ37" s="24">
        <v>11469.7</v>
      </c>
      <c r="OA37" s="24">
        <f t="shared" si="72"/>
        <v>94.11653688036958</v>
      </c>
      <c r="OB37" s="24">
        <v>0</v>
      </c>
      <c r="OC37" s="24">
        <v>0</v>
      </c>
      <c r="OD37" s="24">
        <v>0</v>
      </c>
      <c r="OE37" s="24">
        <v>0</v>
      </c>
      <c r="OF37" s="24" t="s">
        <v>55</v>
      </c>
      <c r="OG37" s="24">
        <v>0</v>
      </c>
      <c r="OH37" s="24">
        <v>0</v>
      </c>
      <c r="OI37" s="24">
        <v>10050</v>
      </c>
      <c r="OJ37" s="24">
        <v>10050</v>
      </c>
      <c r="OK37" s="24">
        <f t="shared" si="73"/>
        <v>100</v>
      </c>
      <c r="OL37" s="24">
        <v>0</v>
      </c>
      <c r="OM37" s="24">
        <v>0</v>
      </c>
      <c r="ON37" s="24">
        <v>10229.299999999999</v>
      </c>
      <c r="OO37" s="24">
        <v>10229.299999999999</v>
      </c>
      <c r="OP37" s="24">
        <f t="shared" si="74"/>
        <v>100</v>
      </c>
      <c r="OQ37" s="24">
        <v>0</v>
      </c>
      <c r="OR37" s="24">
        <v>0</v>
      </c>
      <c r="OS37" s="24">
        <v>0</v>
      </c>
      <c r="OT37" s="24">
        <v>0</v>
      </c>
      <c r="OU37" s="24" t="s">
        <v>55</v>
      </c>
      <c r="OV37" s="24">
        <v>0</v>
      </c>
      <c r="OW37" s="24">
        <v>1624.9</v>
      </c>
      <c r="OX37" s="24">
        <v>1624.9</v>
      </c>
      <c r="OY37" s="24">
        <v>1530.3</v>
      </c>
      <c r="OZ37" s="24">
        <f t="shared" si="44"/>
        <v>94.178103267893391</v>
      </c>
      <c r="PA37" s="24">
        <v>0</v>
      </c>
      <c r="PB37" s="24">
        <v>0</v>
      </c>
      <c r="PC37" s="24">
        <v>154</v>
      </c>
      <c r="PD37" s="24">
        <v>154</v>
      </c>
      <c r="PE37" s="24">
        <f t="shared" si="45"/>
        <v>100</v>
      </c>
      <c r="PF37" s="24">
        <v>0</v>
      </c>
      <c r="PG37" s="24">
        <v>0</v>
      </c>
      <c r="PH37" s="24">
        <v>0</v>
      </c>
      <c r="PI37" s="24">
        <v>0</v>
      </c>
      <c r="PJ37" s="24" t="s">
        <v>55</v>
      </c>
      <c r="PK37" s="24">
        <v>0</v>
      </c>
      <c r="PL37" s="24">
        <v>0</v>
      </c>
      <c r="PM37" s="32">
        <v>0</v>
      </c>
      <c r="PN37" s="17">
        <v>0</v>
      </c>
      <c r="PO37" s="17" t="s">
        <v>55</v>
      </c>
      <c r="PP37" s="17">
        <v>0</v>
      </c>
      <c r="PQ37" s="17">
        <v>0</v>
      </c>
      <c r="PR37" s="30">
        <v>0</v>
      </c>
      <c r="PS37" s="30">
        <v>0</v>
      </c>
      <c r="PT37" s="30" t="s">
        <v>55</v>
      </c>
      <c r="PU37" s="30">
        <v>12756.8</v>
      </c>
      <c r="PV37" s="30">
        <v>12756.8</v>
      </c>
      <c r="PW37" s="17">
        <v>12756.8</v>
      </c>
      <c r="PX37" s="17">
        <v>12756.8</v>
      </c>
      <c r="PY37" s="18">
        <f t="shared" si="46"/>
        <v>100</v>
      </c>
      <c r="PZ37" s="18">
        <v>0</v>
      </c>
      <c r="QA37" s="18">
        <v>0</v>
      </c>
      <c r="QB37" s="17">
        <v>0</v>
      </c>
      <c r="QC37" s="17">
        <v>0</v>
      </c>
      <c r="QD37" s="17" t="s">
        <v>55</v>
      </c>
      <c r="QE37" s="17">
        <v>0</v>
      </c>
      <c r="QF37" s="17">
        <v>0</v>
      </c>
      <c r="QG37" s="17">
        <v>0</v>
      </c>
      <c r="QH37" s="17">
        <v>0</v>
      </c>
      <c r="QI37" s="18" t="s">
        <v>55</v>
      </c>
      <c r="QJ37" s="18">
        <v>0</v>
      </c>
      <c r="QK37" s="18">
        <v>0</v>
      </c>
      <c r="QL37" s="17">
        <v>0</v>
      </c>
      <c r="QM37" s="17">
        <v>0</v>
      </c>
      <c r="QN37" s="18" t="s">
        <v>55</v>
      </c>
      <c r="QO37" s="18">
        <v>0</v>
      </c>
      <c r="QP37" s="18">
        <v>0</v>
      </c>
      <c r="QQ37" s="17">
        <v>0</v>
      </c>
      <c r="QR37" s="17">
        <v>0</v>
      </c>
      <c r="QS37" s="18" t="s">
        <v>55</v>
      </c>
      <c r="QT37" s="18">
        <v>0</v>
      </c>
      <c r="QU37" s="18">
        <v>0</v>
      </c>
      <c r="QV37" s="17">
        <v>0</v>
      </c>
      <c r="QW37" s="17">
        <v>0</v>
      </c>
      <c r="QX37" s="17" t="s">
        <v>55</v>
      </c>
      <c r="QY37" s="18">
        <v>0</v>
      </c>
      <c r="QZ37" s="17">
        <v>0</v>
      </c>
      <c r="RA37" s="17">
        <v>0</v>
      </c>
      <c r="RB37" s="17">
        <v>0</v>
      </c>
      <c r="RC37" s="18" t="s">
        <v>55</v>
      </c>
      <c r="RD37" s="18">
        <v>0</v>
      </c>
      <c r="RE37" s="18">
        <v>0</v>
      </c>
      <c r="RF37" s="17">
        <v>0</v>
      </c>
      <c r="RG37" s="17">
        <v>0</v>
      </c>
      <c r="RH37" s="18" t="s">
        <v>55</v>
      </c>
      <c r="RI37" s="18">
        <v>0</v>
      </c>
      <c r="RJ37" s="18">
        <v>0</v>
      </c>
      <c r="RK37" s="17">
        <v>0</v>
      </c>
      <c r="RL37" s="17">
        <v>0</v>
      </c>
      <c r="RM37" s="18" t="s">
        <v>55</v>
      </c>
      <c r="RN37" s="18">
        <v>0</v>
      </c>
      <c r="RO37" s="18">
        <v>0</v>
      </c>
      <c r="RP37" s="17">
        <v>0</v>
      </c>
      <c r="RQ37" s="17">
        <v>0</v>
      </c>
      <c r="RR37" s="17" t="s">
        <v>55</v>
      </c>
      <c r="RS37" s="17">
        <v>0</v>
      </c>
      <c r="RT37" s="17">
        <v>0</v>
      </c>
      <c r="RU37" s="17">
        <v>0</v>
      </c>
      <c r="RV37" s="17">
        <v>0</v>
      </c>
      <c r="RW37" s="18" t="s">
        <v>55</v>
      </c>
      <c r="RX37" s="18">
        <v>0</v>
      </c>
      <c r="RY37" s="18">
        <v>0</v>
      </c>
      <c r="RZ37" s="17">
        <v>0</v>
      </c>
      <c r="SA37" s="17">
        <v>0</v>
      </c>
      <c r="SB37" s="18" t="s">
        <v>55</v>
      </c>
      <c r="SC37" s="18">
        <v>0</v>
      </c>
      <c r="SD37" s="18">
        <v>0</v>
      </c>
      <c r="SE37" s="18">
        <v>0</v>
      </c>
      <c r="SF37" s="18">
        <v>0</v>
      </c>
      <c r="SG37" s="18" t="s">
        <v>55</v>
      </c>
      <c r="SH37" s="18">
        <v>0</v>
      </c>
      <c r="SI37" s="18">
        <v>0</v>
      </c>
      <c r="SJ37" s="18">
        <v>700.7</v>
      </c>
      <c r="SK37" s="18">
        <v>700.7</v>
      </c>
      <c r="SL37" s="18">
        <f>(SK37/SJ37)*100</f>
        <v>100</v>
      </c>
      <c r="SM37" s="18">
        <v>0</v>
      </c>
      <c r="SN37" s="18">
        <v>0</v>
      </c>
      <c r="SO37" s="18">
        <v>0</v>
      </c>
      <c r="SP37" s="18">
        <v>0</v>
      </c>
      <c r="SQ37" s="18" t="s">
        <v>55</v>
      </c>
      <c r="SR37" s="18">
        <v>0</v>
      </c>
      <c r="SS37" s="18">
        <v>0</v>
      </c>
      <c r="ST37" s="18">
        <v>0</v>
      </c>
      <c r="SU37" s="18">
        <v>0</v>
      </c>
      <c r="SV37" s="18" t="s">
        <v>55</v>
      </c>
      <c r="SW37" s="18">
        <v>0</v>
      </c>
      <c r="SX37" s="18">
        <v>45000</v>
      </c>
      <c r="SY37" s="18">
        <v>45000</v>
      </c>
      <c r="SZ37" s="18">
        <v>45000</v>
      </c>
      <c r="TA37" s="18">
        <f>(SZ37/SY37)*100</f>
        <v>100</v>
      </c>
      <c r="TB37" s="18">
        <v>0</v>
      </c>
      <c r="TC37" s="18">
        <v>0</v>
      </c>
      <c r="TD37" s="17">
        <v>0</v>
      </c>
      <c r="TE37" s="17">
        <v>0</v>
      </c>
      <c r="TF37" s="18" t="s">
        <v>55</v>
      </c>
      <c r="TG37" s="18">
        <v>0</v>
      </c>
      <c r="TH37" s="18">
        <v>217.1</v>
      </c>
      <c r="TI37" s="17">
        <v>217.1</v>
      </c>
      <c r="TJ37" s="17">
        <v>217.1</v>
      </c>
      <c r="TK37" s="18">
        <f t="shared" si="77"/>
        <v>100</v>
      </c>
      <c r="TL37" s="18">
        <v>0</v>
      </c>
      <c r="TM37" s="18">
        <v>0</v>
      </c>
      <c r="TN37" s="17">
        <v>0</v>
      </c>
      <c r="TO37" s="17">
        <v>0</v>
      </c>
      <c r="TP37" s="18" t="s">
        <v>55</v>
      </c>
      <c r="TQ37" s="18">
        <v>0</v>
      </c>
      <c r="TR37" s="18">
        <v>0</v>
      </c>
      <c r="TS37" s="18">
        <v>0</v>
      </c>
      <c r="TT37" s="18">
        <v>0</v>
      </c>
      <c r="TU37" s="18" t="s">
        <v>55</v>
      </c>
      <c r="TV37" s="44">
        <f t="shared" si="48"/>
        <v>719094.60000000009</v>
      </c>
      <c r="TW37" s="44">
        <f t="shared" si="49"/>
        <v>955725.5</v>
      </c>
      <c r="TX37" s="44">
        <f t="shared" si="50"/>
        <v>994764.04527999996</v>
      </c>
      <c r="TY37" s="44">
        <f t="shared" si="51"/>
        <v>988733</v>
      </c>
      <c r="TZ37" s="45">
        <f t="shared" si="22"/>
        <v>99.393721022727306</v>
      </c>
      <c r="UA37" s="7"/>
      <c r="UB37" s="7"/>
      <c r="UD37" s="9"/>
    </row>
    <row r="38" spans="1:550" s="3" customFormat="1" x14ac:dyDescent="0.2">
      <c r="A38" s="21" t="s">
        <v>227</v>
      </c>
      <c r="B38" s="47">
        <f>SUM(B39:B42)</f>
        <v>647836.1</v>
      </c>
      <c r="C38" s="47">
        <f>SUM(C39:C42)</f>
        <v>809595.29999999993</v>
      </c>
      <c r="D38" s="44">
        <f>SUM(D39:D42)</f>
        <v>812785.29999999993</v>
      </c>
      <c r="E38" s="44">
        <f>SUM(E39:E42)</f>
        <v>812785.29999999993</v>
      </c>
      <c r="F38" s="45">
        <f t="shared" si="54"/>
        <v>100</v>
      </c>
      <c r="G38" s="13">
        <f>SUM(G39:G42)</f>
        <v>617095.1</v>
      </c>
      <c r="H38" s="13">
        <f>SUM(H39:H42)</f>
        <v>617095.1</v>
      </c>
      <c r="I38" s="14">
        <f>SUM(I39:I42)</f>
        <v>617095.1</v>
      </c>
      <c r="J38" s="14">
        <f>SUM(J39:J42)</f>
        <v>617095.1</v>
      </c>
      <c r="K38" s="13">
        <f t="shared" ref="K38:K44" si="85">J38/I38%</f>
        <v>100</v>
      </c>
      <c r="L38" s="13">
        <f>L39+L40+L42+L41</f>
        <v>0</v>
      </c>
      <c r="M38" s="13">
        <f>M39+M40+M42+M41</f>
        <v>52053</v>
      </c>
      <c r="N38" s="14">
        <f>SUM(N39:N42)</f>
        <v>52053</v>
      </c>
      <c r="O38" s="14">
        <f>SUM(O39:O42)</f>
        <v>52053</v>
      </c>
      <c r="P38" s="13">
        <f>(O38/N38)*100</f>
        <v>100</v>
      </c>
      <c r="Q38" s="13">
        <f>Q39+Q40+Q41+Q42</f>
        <v>30741</v>
      </c>
      <c r="R38" s="13">
        <f>R39+R40+R41+R42</f>
        <v>30741</v>
      </c>
      <c r="S38" s="14">
        <f>SUM(S39:S42)</f>
        <v>30741</v>
      </c>
      <c r="T38" s="14">
        <f>SUM(T39:T42)</f>
        <v>30741</v>
      </c>
      <c r="U38" s="13">
        <f>T38/S38%</f>
        <v>99.999999999999986</v>
      </c>
      <c r="V38" s="29">
        <f>SUM(V39:V42)</f>
        <v>0</v>
      </c>
      <c r="W38" s="29">
        <f>SUM(W39:W42)</f>
        <v>109706.2</v>
      </c>
      <c r="X38" s="29">
        <f>SUM(X39:X42)</f>
        <v>109706.2</v>
      </c>
      <c r="Y38" s="29">
        <f>SUM(Y39:Y42)</f>
        <v>109706.2</v>
      </c>
      <c r="Z38" s="14">
        <f t="shared" si="24"/>
        <v>100</v>
      </c>
      <c r="AA38" s="12">
        <f>AA39+AA40+AA41+AA42</f>
        <v>0</v>
      </c>
      <c r="AB38" s="12">
        <f>AB39+AB40+AB41+AB42</f>
        <v>0</v>
      </c>
      <c r="AC38" s="29">
        <f>SUM(AC39:AC42)</f>
        <v>3190</v>
      </c>
      <c r="AD38" s="29">
        <f>SUM(AD39:AD42)</f>
        <v>3190</v>
      </c>
      <c r="AE38" s="14">
        <f t="shared" si="25"/>
        <v>100</v>
      </c>
      <c r="AF38" s="44">
        <f>SUM(AF39:AF42)</f>
        <v>638456</v>
      </c>
      <c r="AG38" s="44">
        <f t="shared" ref="AG38:AI38" si="86">SUM(AG39:AG42)</f>
        <v>1493328.7</v>
      </c>
      <c r="AH38" s="44">
        <f t="shared" si="86"/>
        <v>1535981.42873</v>
      </c>
      <c r="AI38" s="44">
        <f t="shared" si="86"/>
        <v>1452699.3000000003</v>
      </c>
      <c r="AJ38" s="45">
        <f t="shared" si="27"/>
        <v>94.577920854234534</v>
      </c>
      <c r="AK38" s="13">
        <f>SUM(AK39:AK42)</f>
        <v>0</v>
      </c>
      <c r="AL38" s="13">
        <f>SUM(AL39:AL42)</f>
        <v>4063.5</v>
      </c>
      <c r="AM38" s="14">
        <f>SUM(AM39:AM42)</f>
        <v>4063.5</v>
      </c>
      <c r="AN38" s="14">
        <f>SUM(AN39:AN42)</f>
        <v>4021.2</v>
      </c>
      <c r="AO38" s="13">
        <f t="shared" si="61"/>
        <v>98.959025470653373</v>
      </c>
      <c r="AP38" s="13">
        <f>AP39+AP40+AP41+AP42</f>
        <v>0</v>
      </c>
      <c r="AQ38" s="13">
        <f>AQ39+AQ40+AQ41+AQ42</f>
        <v>0</v>
      </c>
      <c r="AR38" s="14">
        <f>SUM(AR39:AR42)</f>
        <v>0</v>
      </c>
      <c r="AS38" s="14">
        <f>SUM(AS39:AS42)</f>
        <v>0</v>
      </c>
      <c r="AT38" s="13" t="s">
        <v>55</v>
      </c>
      <c r="AU38" s="13">
        <f>SUM(AU39:AU42)</f>
        <v>0</v>
      </c>
      <c r="AV38" s="13">
        <f>SUM(AV39:AV42)</f>
        <v>8914.1</v>
      </c>
      <c r="AW38" s="13">
        <f>SUM(AW39:AW42)</f>
        <v>0</v>
      </c>
      <c r="AX38" s="13">
        <f>SUM(AX39:AX42)</f>
        <v>0</v>
      </c>
      <c r="AY38" s="13" t="s">
        <v>55</v>
      </c>
      <c r="AZ38" s="13">
        <f>SUM(AZ39:AZ42)</f>
        <v>12553.4</v>
      </c>
      <c r="BA38" s="13">
        <f>SUM(BA39:BA42)</f>
        <v>12553.4</v>
      </c>
      <c r="BB38" s="14">
        <f>SUM(BB39:BB42)</f>
        <v>12553.4</v>
      </c>
      <c r="BC38" s="14">
        <f>SUM(BC39:BC42)</f>
        <v>12553.4</v>
      </c>
      <c r="BD38" s="13">
        <f>BC38/BB38%</f>
        <v>100</v>
      </c>
      <c r="BE38" s="13">
        <f>BE42+BE41+BE40+BE39</f>
        <v>1020.3</v>
      </c>
      <c r="BF38" s="13">
        <f>BF42+BF41+BF40+BF39</f>
        <v>2040.5</v>
      </c>
      <c r="BG38" s="14">
        <f>SUM(BG39:BG42)</f>
        <v>2040.5</v>
      </c>
      <c r="BH38" s="14">
        <f>SUM(BH39:BH42)</f>
        <v>2040.5</v>
      </c>
      <c r="BI38" s="13">
        <f>BH38/BG38%</f>
        <v>100</v>
      </c>
      <c r="BJ38" s="13">
        <f>BJ39+BJ40+BJ41+BJ42</f>
        <v>0</v>
      </c>
      <c r="BK38" s="13">
        <f>BK39+BK40+BK41+BK42</f>
        <v>0</v>
      </c>
      <c r="BL38" s="14">
        <f>SUM(BL39:BL42)</f>
        <v>0</v>
      </c>
      <c r="BM38" s="14">
        <f>SUM(BM39:BM42)</f>
        <v>0</v>
      </c>
      <c r="BN38" s="13" t="s">
        <v>55</v>
      </c>
      <c r="BO38" s="13">
        <f>BO39+BO40+BO41+BO42</f>
        <v>0</v>
      </c>
      <c r="BP38" s="13">
        <f>BP39+BP40+BP41+BP42</f>
        <v>0</v>
      </c>
      <c r="BQ38" s="14">
        <f>SUM(BQ39:BQ42)</f>
        <v>0</v>
      </c>
      <c r="BR38" s="14">
        <f>SUM(BR39:BR42)</f>
        <v>0</v>
      </c>
      <c r="BS38" s="13" t="s">
        <v>55</v>
      </c>
      <c r="BT38" s="13">
        <f>BT42+BT41+BT40+BT39</f>
        <v>5563</v>
      </c>
      <c r="BU38" s="13">
        <f>BU42+BU41+BU40+BU39</f>
        <v>40424.200000000004</v>
      </c>
      <c r="BV38" s="14">
        <f>BV39+BV40+BV41+BV42</f>
        <v>40421.599999999999</v>
      </c>
      <c r="BW38" s="14">
        <f>BW39+BW40+BW41+BW42</f>
        <v>37669.699999999997</v>
      </c>
      <c r="BX38" s="14">
        <f>(BW38/BV38)*100</f>
        <v>93.192006254081974</v>
      </c>
      <c r="BY38" s="14">
        <f>SUM(BY39:BY42)</f>
        <v>0</v>
      </c>
      <c r="BZ38" s="14">
        <f>SUM(BZ39:BZ42)</f>
        <v>69576.7</v>
      </c>
      <c r="CA38" s="14">
        <f>SUM(CA39:CA42)</f>
        <v>69576.7</v>
      </c>
      <c r="CB38" s="14">
        <f>CB39+CB40+CB41+CB42</f>
        <v>69576.7</v>
      </c>
      <c r="CC38" s="13">
        <f>CB38/CA38%</f>
        <v>100</v>
      </c>
      <c r="CD38" s="13">
        <f>SUM(CD39:CD42)</f>
        <v>0</v>
      </c>
      <c r="CE38" s="13">
        <f>SUM(CE39:CE42)</f>
        <v>0</v>
      </c>
      <c r="CF38" s="14">
        <f>SUM(CF39:CF42)</f>
        <v>0</v>
      </c>
      <c r="CG38" s="14">
        <f>SUM(CG39:CG42)</f>
        <v>0</v>
      </c>
      <c r="CH38" s="13" t="s">
        <v>55</v>
      </c>
      <c r="CI38" s="13">
        <f>CI39+CI40+CI41+CI42</f>
        <v>0</v>
      </c>
      <c r="CJ38" s="13">
        <f>CJ39+CJ40+CJ41+CJ42</f>
        <v>0</v>
      </c>
      <c r="CK38" s="14">
        <f>SUM(CK39:CK42)</f>
        <v>0</v>
      </c>
      <c r="CL38" s="14">
        <f>SUM(CL39:CL42)</f>
        <v>0</v>
      </c>
      <c r="CM38" s="13" t="s">
        <v>55</v>
      </c>
      <c r="CN38" s="13">
        <f>SUM(CN39:CN42)</f>
        <v>0</v>
      </c>
      <c r="CO38" s="13">
        <f>SUM(CO39:CO42)</f>
        <v>132333.6</v>
      </c>
      <c r="CP38" s="14">
        <f>SUM(CP39:CP42)</f>
        <v>132333.6</v>
      </c>
      <c r="CQ38" s="14">
        <f>SUM(CQ39:CQ42)</f>
        <v>79210.7</v>
      </c>
      <c r="CR38" s="13">
        <f t="shared" si="28"/>
        <v>59.856831522757631</v>
      </c>
      <c r="CS38" s="13">
        <f>CS39+CS40+CS41+CS42</f>
        <v>80000</v>
      </c>
      <c r="CT38" s="13">
        <f>CT39+CT40+CT41+CT42</f>
        <v>80000</v>
      </c>
      <c r="CU38" s="14">
        <f>SUM(CU39:CU42)</f>
        <v>80000</v>
      </c>
      <c r="CV38" s="14">
        <f>SUM(CV39:CV42)</f>
        <v>79619.600000000006</v>
      </c>
      <c r="CW38" s="14">
        <f>(CV38/CU38)*100</f>
        <v>99.524500000000003</v>
      </c>
      <c r="CX38" s="14">
        <f>CX39+CX40+CX41+CX42</f>
        <v>11000</v>
      </c>
      <c r="CY38" s="14">
        <f>CY39+CY40+CY41+CY42</f>
        <v>11000</v>
      </c>
      <c r="CZ38" s="14">
        <f>CZ39+CZ40+CZ41+CZ42</f>
        <v>11000</v>
      </c>
      <c r="DA38" s="14">
        <f>DA39+DA40+DA41+DA42</f>
        <v>11000</v>
      </c>
      <c r="DB38" s="14">
        <f>(DA38/CZ38)*100</f>
        <v>100</v>
      </c>
      <c r="DC38" s="14">
        <f>DC39+DC40+DC41+DC42</f>
        <v>44.7</v>
      </c>
      <c r="DD38" s="14">
        <f>DD39+DD40+DD41+DD42</f>
        <v>44.7</v>
      </c>
      <c r="DE38" s="14">
        <f>SUM(DE39:DE42)</f>
        <v>44.7</v>
      </c>
      <c r="DF38" s="14">
        <f>SUM(DF39:DF42)</f>
        <v>44.7</v>
      </c>
      <c r="DG38" s="13">
        <f t="shared" si="29"/>
        <v>100</v>
      </c>
      <c r="DH38" s="13">
        <f>DH39+DH40+DH41+DH42</f>
        <v>0</v>
      </c>
      <c r="DI38" s="13">
        <f>DI39+DI40+DI41+DI42</f>
        <v>0</v>
      </c>
      <c r="DJ38" s="14">
        <f>DJ39+DJ40+DJ41+DJ42</f>
        <v>0</v>
      </c>
      <c r="DK38" s="14">
        <f>DK39+DK40+DK41+DK42</f>
        <v>0</v>
      </c>
      <c r="DL38" s="13" t="s">
        <v>55</v>
      </c>
      <c r="DM38" s="13">
        <f>DM39+DM40+DM41+DM42</f>
        <v>2835</v>
      </c>
      <c r="DN38" s="13">
        <f>DN39+DN40+DN41+DN42</f>
        <v>2835</v>
      </c>
      <c r="DO38" s="14">
        <f>SUM(DO39:DO42)</f>
        <v>2835</v>
      </c>
      <c r="DP38" s="14">
        <f>SUM(DP39:DP42)</f>
        <v>2835</v>
      </c>
      <c r="DQ38" s="13">
        <f>(DP38/DO38)*100</f>
        <v>100</v>
      </c>
      <c r="DR38" s="13">
        <f>SUM(DR39:DR42)</f>
        <v>0</v>
      </c>
      <c r="DS38" s="13">
        <f>SUM(DS39:DS42)</f>
        <v>0</v>
      </c>
      <c r="DT38" s="14">
        <f>SUM(DT39:DT42)</f>
        <v>0</v>
      </c>
      <c r="DU38" s="14">
        <f>SUM(DU39:DU42)</f>
        <v>0</v>
      </c>
      <c r="DV38" s="13" t="s">
        <v>55</v>
      </c>
      <c r="DW38" s="13">
        <f>DW39+DW40+DW41+DW42</f>
        <v>103853</v>
      </c>
      <c r="DX38" s="13">
        <f>DX39+DX40+DX41+DX42</f>
        <v>91344.4</v>
      </c>
      <c r="DY38" s="14">
        <f>SUM(DY39:DY42)</f>
        <v>91344.4</v>
      </c>
      <c r="DZ38" s="14">
        <f>SUM(DZ39:DZ42)</f>
        <v>91343.5</v>
      </c>
      <c r="EA38" s="13">
        <f>(DZ38/DY38)*100</f>
        <v>99.999014717924695</v>
      </c>
      <c r="EB38" s="13">
        <f>EB39+EB40+EB41+EB42</f>
        <v>0</v>
      </c>
      <c r="EC38" s="13">
        <f>EC39+EC40+EC41+EC42</f>
        <v>0</v>
      </c>
      <c r="ED38" s="14">
        <f>SUM(ED39:ED42)</f>
        <v>0</v>
      </c>
      <c r="EE38" s="14">
        <f>SUM(EE39:EE42)</f>
        <v>0</v>
      </c>
      <c r="EF38" s="14" t="s">
        <v>55</v>
      </c>
      <c r="EG38" s="14">
        <f>SUM(EG39:EG42)</f>
        <v>4311.1000000000004</v>
      </c>
      <c r="EH38" s="14">
        <f>SUM(EH39:EH42)</f>
        <v>3536.1</v>
      </c>
      <c r="EI38" s="14">
        <f>SUM(EI39:EI42)</f>
        <v>3536.1</v>
      </c>
      <c r="EJ38" s="14">
        <f>SUM(EJ39:EJ42)</f>
        <v>3310.2999999999997</v>
      </c>
      <c r="EK38" s="14">
        <f>(EJ38/EI38)*100</f>
        <v>93.614433980939452</v>
      </c>
      <c r="EL38" s="14">
        <f>EL39+EL41+EL40+EL42</f>
        <v>0</v>
      </c>
      <c r="EM38" s="14">
        <f>EM39+EM41+EM40+EM42</f>
        <v>0</v>
      </c>
      <c r="EN38" s="14">
        <f>EN39+EN40+EN41+EN42</f>
        <v>0</v>
      </c>
      <c r="EO38" s="14">
        <f>EO39+EO40+EO41+EO42</f>
        <v>0</v>
      </c>
      <c r="EP38" s="14" t="s">
        <v>55</v>
      </c>
      <c r="EQ38" s="14">
        <f>SUM(EQ39:EQ42)</f>
        <v>0</v>
      </c>
      <c r="ER38" s="14">
        <f t="shared" ref="ER38:ET38" si="87">SUM(ER39:ER42)</f>
        <v>0</v>
      </c>
      <c r="ES38" s="14">
        <f t="shared" si="87"/>
        <v>0</v>
      </c>
      <c r="ET38" s="14">
        <f t="shared" si="87"/>
        <v>0</v>
      </c>
      <c r="EU38" s="14" t="s">
        <v>55</v>
      </c>
      <c r="EV38" s="14">
        <f>EV39+EV40+EV42+EV41</f>
        <v>0</v>
      </c>
      <c r="EW38" s="14">
        <f>EW39+EW40+EW42+EW41</f>
        <v>1469.9</v>
      </c>
      <c r="EX38" s="14">
        <f>SUM(EX39:EX42)</f>
        <v>1469.9</v>
      </c>
      <c r="EY38" s="14">
        <f>SUM(EY39:EY42)</f>
        <v>1469.9</v>
      </c>
      <c r="EZ38" s="15">
        <f>(EY38/EX38)*100</f>
        <v>100</v>
      </c>
      <c r="FA38" s="15">
        <f>FA39+FA40+FA41+FA42</f>
        <v>0</v>
      </c>
      <c r="FB38" s="15">
        <f>FB39+FB40+FB41+FB42</f>
        <v>0</v>
      </c>
      <c r="FC38" s="14">
        <f>FC39+FC40+FC41+FC42</f>
        <v>0</v>
      </c>
      <c r="FD38" s="13">
        <f>FD39+FD40+FD41+FD42</f>
        <v>0</v>
      </c>
      <c r="FE38" s="15" t="s">
        <v>55</v>
      </c>
      <c r="FF38" s="15">
        <f>FF39+FF40+FF41+FF42</f>
        <v>0</v>
      </c>
      <c r="FG38" s="15">
        <f>FG39+FG40+FG41+FG42</f>
        <v>52627.199999999997</v>
      </c>
      <c r="FH38" s="14">
        <f>SUM(FH39:FH42)</f>
        <v>52627.199999999997</v>
      </c>
      <c r="FI38" s="14">
        <f>SUM(FI39:FI42)</f>
        <v>51116.3</v>
      </c>
      <c r="FJ38" s="15">
        <f t="shared" si="64"/>
        <v>97.129051137054617</v>
      </c>
      <c r="FK38" s="15">
        <f>FK39+FK41+FK40+FK42</f>
        <v>90223.300000000017</v>
      </c>
      <c r="FL38" s="15">
        <f>FL39+FL41+FL40+FL42</f>
        <v>90223.300000000017</v>
      </c>
      <c r="FM38" s="14">
        <f>SUM(FM39:FM42)</f>
        <v>93417.299999999988</v>
      </c>
      <c r="FN38" s="14">
        <f>SUM(FN39:FN42)</f>
        <v>93417.299999999988</v>
      </c>
      <c r="FO38" s="15">
        <f t="shared" si="30"/>
        <v>100</v>
      </c>
      <c r="FP38" s="15">
        <f>FP39+FP40+FP41+FP42</f>
        <v>193</v>
      </c>
      <c r="FQ38" s="15">
        <f>FQ39+FQ40+FQ41+FQ42</f>
        <v>193</v>
      </c>
      <c r="FR38" s="14">
        <f>SUM(FR39:FR42)</f>
        <v>193</v>
      </c>
      <c r="FS38" s="14">
        <f>SUM(FS39:FS42)</f>
        <v>193</v>
      </c>
      <c r="FT38" s="15">
        <f>FS38/FR38%</f>
        <v>100</v>
      </c>
      <c r="FU38" s="15">
        <f>FU39+FU40+FU41+FU42</f>
        <v>177.9</v>
      </c>
      <c r="FV38" s="15">
        <f>FV39+FV40+FV41+FV42</f>
        <v>468.9</v>
      </c>
      <c r="FW38" s="14">
        <f>SUM(FW39:FW42)</f>
        <v>468.79999999999995</v>
      </c>
      <c r="FX38" s="14">
        <f>SUM(FX39:FX42)</f>
        <v>468.79999999999995</v>
      </c>
      <c r="FY38" s="15">
        <f>(FX38/FW38)*100</f>
        <v>100</v>
      </c>
      <c r="FZ38" s="15">
        <f>FZ39+FZ40+FZ41+FZ42</f>
        <v>0</v>
      </c>
      <c r="GA38" s="15">
        <f>GA39+GA40+GA41+GA42</f>
        <v>106761.5</v>
      </c>
      <c r="GB38" s="14">
        <f>SUM(GB39:GB42)</f>
        <v>106761.59999999999</v>
      </c>
      <c r="GC38" s="14">
        <f>SUM(GC39:GC42)</f>
        <v>106614.8</v>
      </c>
      <c r="GD38" s="15">
        <f t="shared" si="31"/>
        <v>99.862497377334179</v>
      </c>
      <c r="GE38" s="15">
        <f>GE39+GE40+GE41+GE42</f>
        <v>0</v>
      </c>
      <c r="GF38" s="15">
        <f>GF39+GF40+GF41+GF42</f>
        <v>0</v>
      </c>
      <c r="GG38" s="14">
        <f>SUM(GG39:GG42)</f>
        <v>0</v>
      </c>
      <c r="GH38" s="14">
        <f>SUM(GH39:GH42)</f>
        <v>0</v>
      </c>
      <c r="GI38" s="15" t="s">
        <v>55</v>
      </c>
      <c r="GJ38" s="15">
        <f>GJ42+GJ41+GJ40+GJ39</f>
        <v>0</v>
      </c>
      <c r="GK38" s="15">
        <f>GK42+GK41+GK40+GK39</f>
        <v>180207.4</v>
      </c>
      <c r="GL38" s="14">
        <f>SUM(GL39:GL42)</f>
        <v>180207.4</v>
      </c>
      <c r="GM38" s="14">
        <f>SUM(GM39:GM42)</f>
        <v>160882</v>
      </c>
      <c r="GN38" s="15">
        <f>GM38/GL38%</f>
        <v>89.276023071194643</v>
      </c>
      <c r="GO38" s="15">
        <f>GO39+GO40+GO42+GO41</f>
        <v>153076.4</v>
      </c>
      <c r="GP38" s="15">
        <f>GP39+GP40+GP42+GP41</f>
        <v>342565.6</v>
      </c>
      <c r="GQ38" s="15">
        <f>GQ39+GQ40+GQ41+GQ42</f>
        <v>342565.52873000002</v>
      </c>
      <c r="GR38" s="15">
        <f>GR39+GR40+GR41+GR42</f>
        <v>342504</v>
      </c>
      <c r="GS38" s="23">
        <f>(GR38/GQ38)*100</f>
        <v>99.982038843713156</v>
      </c>
      <c r="GT38" s="23">
        <f>GT39+GT40+GT41+GT42</f>
        <v>23815</v>
      </c>
      <c r="GU38" s="23">
        <f>GU39+GU40+GU41+GU42</f>
        <v>13264.9</v>
      </c>
      <c r="GV38" s="14">
        <f>SUM(GV39:GV42)</f>
        <v>13264.9</v>
      </c>
      <c r="GW38" s="14">
        <f>SUM(GW39:GW42)</f>
        <v>12855.7</v>
      </c>
      <c r="GX38" s="15">
        <f>GW38/GV38%</f>
        <v>96.915167095115692</v>
      </c>
      <c r="GY38" s="15">
        <f>GY39+GY40+GY41+GY42</f>
        <v>85852.900000000009</v>
      </c>
      <c r="GZ38" s="15">
        <f>GZ39+GZ40+GZ41+GZ42</f>
        <v>145301.70000000001</v>
      </c>
      <c r="HA38" s="14">
        <f>SUM(HA39:HA42)</f>
        <v>193677.2</v>
      </c>
      <c r="HB38" s="14">
        <f>SUM(HB39:HB42)</f>
        <v>193431.1</v>
      </c>
      <c r="HC38" s="15">
        <f t="shared" si="33"/>
        <v>99.87293290072347</v>
      </c>
      <c r="HD38" s="15">
        <f>HD39+HD40+HD41+HD42</f>
        <v>0</v>
      </c>
      <c r="HE38" s="15">
        <f t="shared" ref="HE38:HG38" si="88">HE39+HE40+HE41+HE42</f>
        <v>0</v>
      </c>
      <c r="HF38" s="15">
        <f t="shared" si="88"/>
        <v>0</v>
      </c>
      <c r="HG38" s="15">
        <f t="shared" si="88"/>
        <v>0</v>
      </c>
      <c r="HH38" s="15" t="s">
        <v>55</v>
      </c>
      <c r="HI38" s="15">
        <f>HI42+HI41+HI40+HI39</f>
        <v>0</v>
      </c>
      <c r="HJ38" s="15">
        <f ca="1">SUM(HJ38:HJ42)</f>
        <v>0</v>
      </c>
      <c r="HK38" s="14">
        <f>SUM(HK39:HK42)</f>
        <v>0</v>
      </c>
      <c r="HL38" s="14">
        <f>SUM(HL39:HL42)</f>
        <v>0</v>
      </c>
      <c r="HM38" s="15" t="s">
        <v>55</v>
      </c>
      <c r="HN38" s="15">
        <f>HN39+HN40+HN41+HN42</f>
        <v>0</v>
      </c>
      <c r="HO38" s="15">
        <f>HO39+HO40+HO41+HO42</f>
        <v>0</v>
      </c>
      <c r="HP38" s="14">
        <f>SUM(HP39:HP42)</f>
        <v>0</v>
      </c>
      <c r="HQ38" s="14">
        <f>SUM(HQ39:HQ42)</f>
        <v>0</v>
      </c>
      <c r="HR38" s="14" t="s">
        <v>55</v>
      </c>
      <c r="HS38" s="14">
        <f>SUM(HS39:HS42)</f>
        <v>0</v>
      </c>
      <c r="HT38" s="14">
        <f>SUM(HT39:HT42)</f>
        <v>0</v>
      </c>
      <c r="HU38" s="14">
        <f>SUM(HU39:HU42)</f>
        <v>0</v>
      </c>
      <c r="HV38" s="14">
        <f>SUM(HV39:HV42)</f>
        <v>0</v>
      </c>
      <c r="HW38" s="14" t="s">
        <v>55</v>
      </c>
      <c r="HX38" s="14">
        <f>HX39+HX40+HX41+HX42</f>
        <v>0</v>
      </c>
      <c r="HY38" s="14">
        <f>HY39+HY41+HY40+HY42</f>
        <v>10550.1</v>
      </c>
      <c r="HZ38" s="14">
        <f>SUM(HZ39:HZ42)</f>
        <v>10550.1</v>
      </c>
      <c r="IA38" s="14">
        <f>SUM(IA39:IA42)</f>
        <v>10550.1</v>
      </c>
      <c r="IB38" s="15">
        <f>(IA38/HZ38)*100</f>
        <v>100</v>
      </c>
      <c r="IC38" s="15">
        <f>IC39+IC40+IC41+IC42</f>
        <v>55000</v>
      </c>
      <c r="ID38" s="15">
        <f>ID39+ID40+ID41+ID42</f>
        <v>83769.7</v>
      </c>
      <c r="IE38" s="14">
        <f>SUM(IE39:IE42)</f>
        <v>83769.7</v>
      </c>
      <c r="IF38" s="14">
        <f>SUM(IF39:IF42)</f>
        <v>78711.7</v>
      </c>
      <c r="IG38" s="15">
        <f t="shared" si="78"/>
        <v>93.962017292648767</v>
      </c>
      <c r="IH38" s="15">
        <f>IH39+IH40+IH41+IH42</f>
        <v>8937</v>
      </c>
      <c r="II38" s="15">
        <f>II39+II40+II41+II42</f>
        <v>7259.3</v>
      </c>
      <c r="IJ38" s="14">
        <f>SUM(IJ39:IJ42)</f>
        <v>7259.3</v>
      </c>
      <c r="IK38" s="14">
        <f>SUM(IK39:IK42)</f>
        <v>7259.3</v>
      </c>
      <c r="IL38" s="23">
        <f>IK38/IJ38%</f>
        <v>100</v>
      </c>
      <c r="IM38" s="15">
        <f>SUM(IM39:IM42)</f>
        <v>3698056.0000000005</v>
      </c>
      <c r="IN38" s="15">
        <f t="shared" ref="IN38:IP38" si="89">SUM(IN39:IN42)</f>
        <v>3685782.4000000004</v>
      </c>
      <c r="IO38" s="15">
        <f t="shared" si="89"/>
        <v>3786717.4000000004</v>
      </c>
      <c r="IP38" s="15">
        <f t="shared" si="89"/>
        <v>3781570.1999999997</v>
      </c>
      <c r="IQ38" s="13">
        <f t="shared" ref="IQ38:IQ44" si="90">IP38/IO38*100</f>
        <v>99.864072243679956</v>
      </c>
      <c r="IR38" s="13">
        <f>IR39+IR40+IR41+IR42</f>
        <v>29710</v>
      </c>
      <c r="IS38" s="13">
        <f>IS39+IS40+IS41+IS42</f>
        <v>26679.1</v>
      </c>
      <c r="IT38" s="14">
        <f>SUM(IT39:IT42)</f>
        <v>26679.1</v>
      </c>
      <c r="IU38" s="14">
        <f>SUM(IU39:IU42)</f>
        <v>24968.799999999999</v>
      </c>
      <c r="IV38" s="13">
        <f t="shared" si="4"/>
        <v>93.589363959054083</v>
      </c>
      <c r="IW38" s="13">
        <f>IW39+IW40+IW41+IW42</f>
        <v>114.1</v>
      </c>
      <c r="IX38" s="13">
        <f>IX39+IX40+IX41+IX42</f>
        <v>114.1</v>
      </c>
      <c r="IY38" s="14">
        <f>SUM(IY39:IY42)</f>
        <v>114.1</v>
      </c>
      <c r="IZ38" s="14">
        <f t="shared" ref="IZ38:NJ38" si="91">SUM(IZ39:IZ42)</f>
        <v>114.1</v>
      </c>
      <c r="JA38" s="14">
        <f>(IZ38/IY38)*100</f>
        <v>100</v>
      </c>
      <c r="JB38" s="14">
        <f>JB39+JB40+JB41+JB42</f>
        <v>41.1</v>
      </c>
      <c r="JC38" s="14">
        <f>JC39+JC40+JC41+JC42</f>
        <v>41.1</v>
      </c>
      <c r="JD38" s="14">
        <f t="shared" si="91"/>
        <v>40.9</v>
      </c>
      <c r="JE38" s="14">
        <f t="shared" si="91"/>
        <v>40.799999999999997</v>
      </c>
      <c r="JF38" s="13">
        <f t="shared" ref="JF38:JF44" si="92">JE38/JD38%</f>
        <v>99.755501222493891</v>
      </c>
      <c r="JG38" s="13">
        <f>SUM(JG39:JG42)</f>
        <v>1411369.3</v>
      </c>
      <c r="JH38" s="13">
        <f>SUM(JH39:JH42)</f>
        <v>1432138</v>
      </c>
      <c r="JI38" s="14">
        <f t="shared" si="91"/>
        <v>1517694.3000000003</v>
      </c>
      <c r="JJ38" s="14">
        <f t="shared" si="91"/>
        <v>1517694.3000000003</v>
      </c>
      <c r="JK38" s="13">
        <f t="shared" si="35"/>
        <v>100</v>
      </c>
      <c r="JL38" s="13">
        <f>SUM(JL39:JL42)</f>
        <v>1951326.0000000002</v>
      </c>
      <c r="JM38" s="13">
        <f>SUM(JM39:JM42)</f>
        <v>2009112.0999999999</v>
      </c>
      <c r="JN38" s="15">
        <f>SUM(JN39:JN42)</f>
        <v>2024491</v>
      </c>
      <c r="JO38" s="15">
        <f>SUM(JO39:JO42)</f>
        <v>2024484.6</v>
      </c>
      <c r="JP38" s="23">
        <f t="shared" si="36"/>
        <v>99.999683871155767</v>
      </c>
      <c r="JQ38" s="23">
        <f>SUM(JQ39:JQ42)</f>
        <v>37922.899999999994</v>
      </c>
      <c r="JR38" s="23">
        <f>SUM(JR39:JR42)</f>
        <v>27688.6</v>
      </c>
      <c r="JS38" s="14">
        <f t="shared" si="91"/>
        <v>27688.6</v>
      </c>
      <c r="JT38" s="27">
        <f t="shared" si="91"/>
        <v>27152.2</v>
      </c>
      <c r="JU38" s="15">
        <f t="shared" si="37"/>
        <v>98.062740622494474</v>
      </c>
      <c r="JV38" s="15">
        <f>JV39+JV40+JV41+JV42</f>
        <v>30529.200000000001</v>
      </c>
      <c r="JW38" s="15">
        <f>JW39+JW40+JW41+JW42</f>
        <v>7898.5</v>
      </c>
      <c r="JX38" s="14">
        <f t="shared" si="91"/>
        <v>7898.5</v>
      </c>
      <c r="JY38" s="14">
        <f t="shared" si="91"/>
        <v>6748.9</v>
      </c>
      <c r="JZ38" s="13">
        <f>JY38/JX38%</f>
        <v>85.445337722352335</v>
      </c>
      <c r="KA38" s="13">
        <f>SUM(KA39:KA42)</f>
        <v>6466.6</v>
      </c>
      <c r="KB38" s="13">
        <f>SUM(KB39:KB42)</f>
        <v>6166.6</v>
      </c>
      <c r="KC38" s="14">
        <f t="shared" si="91"/>
        <v>6166.6</v>
      </c>
      <c r="KD38" s="14">
        <f t="shared" si="91"/>
        <v>5878.1</v>
      </c>
      <c r="KE38" s="13">
        <f>KD38/KC38%</f>
        <v>95.321571044011293</v>
      </c>
      <c r="KF38" s="13">
        <f>KF39+KF40+KF41+KF42</f>
        <v>0</v>
      </c>
      <c r="KG38" s="13">
        <f>KG39+KG40+KG41+KG42</f>
        <v>0</v>
      </c>
      <c r="KH38" s="14">
        <f t="shared" si="91"/>
        <v>0</v>
      </c>
      <c r="KI38" s="14">
        <f t="shared" si="91"/>
        <v>0</v>
      </c>
      <c r="KJ38" s="13" t="s">
        <v>55</v>
      </c>
      <c r="KK38" s="13">
        <f>KK39+KK40+KK41+KK42</f>
        <v>81109.899999999994</v>
      </c>
      <c r="KL38" s="13">
        <f>KL39+KL40+KL41+KL42</f>
        <v>33641.299999999996</v>
      </c>
      <c r="KM38" s="14">
        <f t="shared" si="91"/>
        <v>33641.299999999996</v>
      </c>
      <c r="KN38" s="14">
        <f t="shared" si="91"/>
        <v>33641.299999999996</v>
      </c>
      <c r="KO38" s="13">
        <f t="shared" si="8"/>
        <v>100</v>
      </c>
      <c r="KP38" s="13">
        <f>KP39+KP40+KP41+KP42</f>
        <v>0</v>
      </c>
      <c r="KQ38" s="13">
        <f>KQ39+KQ40+KQ41+KQ42</f>
        <v>0</v>
      </c>
      <c r="KR38" s="14">
        <f>SUM(KR39:KR42)</f>
        <v>0</v>
      </c>
      <c r="KS38" s="14">
        <f>SUM(KS39:KS42)</f>
        <v>0</v>
      </c>
      <c r="KT38" s="13" t="s">
        <v>55</v>
      </c>
      <c r="KU38" s="13">
        <f>KU39+KU40+KU41+KU42</f>
        <v>300.3</v>
      </c>
      <c r="KV38" s="13">
        <f>KV39+KV40+KV41+KV42</f>
        <v>300.3</v>
      </c>
      <c r="KW38" s="14">
        <f t="shared" si="91"/>
        <v>300.3</v>
      </c>
      <c r="KX38" s="14">
        <f t="shared" si="91"/>
        <v>162.10000000000002</v>
      </c>
      <c r="KY38" s="13">
        <f t="shared" ref="KY38:KY44" si="93">KX38/KW38%</f>
        <v>53.979353979353988</v>
      </c>
      <c r="KZ38" s="13">
        <f>KZ39+KZ40+KZ41+KZ42</f>
        <v>445.5</v>
      </c>
      <c r="LA38" s="13">
        <f>LA39+LA40+LA41+LA42</f>
        <v>356.29999999999995</v>
      </c>
      <c r="LB38" s="14">
        <f t="shared" si="91"/>
        <v>356.29999999999995</v>
      </c>
      <c r="LC38" s="14">
        <f t="shared" si="91"/>
        <v>356.29999999999995</v>
      </c>
      <c r="LD38" s="13">
        <f t="shared" ref="LD38:LD44" si="94">LC38/LB38%</f>
        <v>100</v>
      </c>
      <c r="LE38" s="13">
        <f>LE39+LE40+LE41+LE42</f>
        <v>14</v>
      </c>
      <c r="LF38" s="13">
        <f>LF39+LF40+LF41+LF42</f>
        <v>19</v>
      </c>
      <c r="LG38" s="14">
        <f>SUM(LG39:LG42)</f>
        <v>19</v>
      </c>
      <c r="LH38" s="14">
        <f>SUM(LH39:LH42)</f>
        <v>4.5</v>
      </c>
      <c r="LI38" s="13">
        <f>LH38/LG38%</f>
        <v>23.684210526315788</v>
      </c>
      <c r="LJ38" s="13">
        <f>LJ39+LJ40+LJ41+LJ42</f>
        <v>5040.1000000000004</v>
      </c>
      <c r="LK38" s="13">
        <f>LK39+LK40+LK41+LK42</f>
        <v>5715</v>
      </c>
      <c r="LL38" s="14">
        <f t="shared" si="91"/>
        <v>5715</v>
      </c>
      <c r="LM38" s="14">
        <f t="shared" si="91"/>
        <v>5711</v>
      </c>
      <c r="LN38" s="13">
        <f t="shared" ref="LN38:LN44" si="95">LM38/LL38%</f>
        <v>99.930008748906388</v>
      </c>
      <c r="LO38" s="13">
        <f>LO39+LO40+LO41+LO42</f>
        <v>2498.5</v>
      </c>
      <c r="LP38" s="13">
        <f>LP39+LP40+LP41+LP42</f>
        <v>2498.5</v>
      </c>
      <c r="LQ38" s="14">
        <f t="shared" si="91"/>
        <v>2498.5</v>
      </c>
      <c r="LR38" s="14">
        <f t="shared" si="91"/>
        <v>2498.5</v>
      </c>
      <c r="LS38" s="13">
        <f t="shared" ref="LS38:LS44" si="96">LR38/LQ38%</f>
        <v>100</v>
      </c>
      <c r="LT38" s="13">
        <f>LT39+LT40+LT41+LT42</f>
        <v>0</v>
      </c>
      <c r="LU38" s="13">
        <f>LU39+LU40+LU41+LU42</f>
        <v>0</v>
      </c>
      <c r="LV38" s="14">
        <f t="shared" si="91"/>
        <v>0</v>
      </c>
      <c r="LW38" s="14">
        <f t="shared" si="91"/>
        <v>0</v>
      </c>
      <c r="LX38" s="13" t="s">
        <v>55</v>
      </c>
      <c r="LY38" s="13">
        <f>LY39+LY40+LY41+LY42</f>
        <v>0</v>
      </c>
      <c r="LZ38" s="13">
        <f>LZ39+LZ40+LZ41+LZ42</f>
        <v>0</v>
      </c>
      <c r="MA38" s="14">
        <f t="shared" si="91"/>
        <v>0</v>
      </c>
      <c r="MB38" s="14">
        <f t="shared" si="91"/>
        <v>0</v>
      </c>
      <c r="MC38" s="13" t="s">
        <v>55</v>
      </c>
      <c r="MD38" s="13">
        <f>MD39+MD40+MD41+MD42</f>
        <v>330.8</v>
      </c>
      <c r="ME38" s="13">
        <f>ME39+ME40+ME41+ME42</f>
        <v>347.6</v>
      </c>
      <c r="MF38" s="14">
        <f>MF39+MF40+MF41+MF42</f>
        <v>347.6</v>
      </c>
      <c r="MG38" s="14">
        <f>SUM(MG39:MG42)</f>
        <v>347.6</v>
      </c>
      <c r="MH38" s="13">
        <f t="shared" si="13"/>
        <v>100</v>
      </c>
      <c r="MI38" s="13">
        <f>MI39+MI40+MI41+MI42</f>
        <v>476.2</v>
      </c>
      <c r="MJ38" s="13">
        <f>MJ39+MJ40+MJ41+MJ42</f>
        <v>476.2</v>
      </c>
      <c r="MK38" s="14">
        <f>SUM(MK39:MK42)</f>
        <v>476.2</v>
      </c>
      <c r="ML38" s="14">
        <f>SUM(ML39:ML42)</f>
        <v>0</v>
      </c>
      <c r="MM38" s="13">
        <f>ML38/MK38%</f>
        <v>0</v>
      </c>
      <c r="MN38" s="13">
        <f>MN39+MN40+MN41+MN42</f>
        <v>2531.1</v>
      </c>
      <c r="MO38" s="13">
        <f>MO39+MO40+MO41+MO42</f>
        <v>2919.3</v>
      </c>
      <c r="MP38" s="14">
        <f t="shared" si="91"/>
        <v>2919.3</v>
      </c>
      <c r="MQ38" s="14">
        <f t="shared" si="91"/>
        <v>2919.3</v>
      </c>
      <c r="MR38" s="13">
        <f t="shared" si="82"/>
        <v>100</v>
      </c>
      <c r="MS38" s="13">
        <f>SUM(MS39:MS42)</f>
        <v>12385.300000000001</v>
      </c>
      <c r="MT38" s="13">
        <f>SUM(MT39:MT42)</f>
        <v>3744.9</v>
      </c>
      <c r="MU38" s="14">
        <f t="shared" si="91"/>
        <v>3744.9</v>
      </c>
      <c r="MV38" s="14">
        <f t="shared" si="91"/>
        <v>3451.7</v>
      </c>
      <c r="MW38" s="13">
        <f>MV38/MU38%</f>
        <v>92.170685465566507</v>
      </c>
      <c r="MX38" s="13">
        <f>MX39+MX40+MX41+MX42</f>
        <v>12839.800000000001</v>
      </c>
      <c r="MY38" s="13">
        <f>MY39+MY40+MY41+MY42</f>
        <v>14479.9</v>
      </c>
      <c r="MZ38" s="14">
        <f t="shared" si="91"/>
        <v>14479.9</v>
      </c>
      <c r="NA38" s="14">
        <f t="shared" si="91"/>
        <v>14418.6</v>
      </c>
      <c r="NB38" s="13">
        <f t="shared" ref="NB38:NB44" si="97">NA38/MZ38%</f>
        <v>99.576654534907007</v>
      </c>
      <c r="NC38" s="13">
        <f>NC39+NC40+NC41+NC42</f>
        <v>5596.7000000000007</v>
      </c>
      <c r="ND38" s="13">
        <f t="shared" ref="ND38:NF38" si="98">ND39+ND40+ND41+ND42</f>
        <v>0</v>
      </c>
      <c r="NE38" s="13">
        <f t="shared" si="98"/>
        <v>0</v>
      </c>
      <c r="NF38" s="13">
        <f t="shared" si="98"/>
        <v>0</v>
      </c>
      <c r="NG38" s="13" t="s">
        <v>55</v>
      </c>
      <c r="NH38" s="13">
        <f>NH39+NH40+NH41+NH42</f>
        <v>107008.6</v>
      </c>
      <c r="NI38" s="13">
        <f>NI39+NI40+NI41+NI42</f>
        <v>111446.00000000001</v>
      </c>
      <c r="NJ38" s="14">
        <f t="shared" si="91"/>
        <v>111446.00000000001</v>
      </c>
      <c r="NK38" s="14">
        <f>SUM(NK39:NK42)</f>
        <v>110977.5</v>
      </c>
      <c r="NL38" s="13">
        <f t="shared" si="71"/>
        <v>99.579617034258732</v>
      </c>
      <c r="NM38" s="13">
        <f>NM39+NM40+NM41+NM42</f>
        <v>0</v>
      </c>
      <c r="NN38" s="13">
        <f>NN39+NN40+NN41+NN42</f>
        <v>0</v>
      </c>
      <c r="NO38" s="14">
        <f>SUM(NO39:NO42)</f>
        <v>0</v>
      </c>
      <c r="NP38" s="14">
        <f>SUM(NP39:NP42)</f>
        <v>0</v>
      </c>
      <c r="NQ38" s="14" t="s">
        <v>55</v>
      </c>
      <c r="NR38" s="47">
        <f>NR39+NR40+NR41+NR42</f>
        <v>706798.59999999986</v>
      </c>
      <c r="NS38" s="47">
        <f t="shared" ref="NS38:NU38" si="99">NS39+NS40+NS41+NS42</f>
        <v>1201749.9000000001</v>
      </c>
      <c r="NT38" s="47">
        <f t="shared" si="99"/>
        <v>1393881.7</v>
      </c>
      <c r="NU38" s="47">
        <f t="shared" si="99"/>
        <v>1376091.9</v>
      </c>
      <c r="NV38" s="52">
        <f t="shared" si="43"/>
        <v>98.723722393370977</v>
      </c>
      <c r="NW38" s="15">
        <f>NW39+NW40+NW41+NW42</f>
        <v>0</v>
      </c>
      <c r="NX38" s="15">
        <f>NX39+NX40+NX41+NX42</f>
        <v>79616.800000000003</v>
      </c>
      <c r="NY38" s="15">
        <f>NY39+NY40+NY41+NY42</f>
        <v>79616.800000000003</v>
      </c>
      <c r="NZ38" s="15">
        <f>NZ39+NZ40+NZ41+NZ42</f>
        <v>73502.3</v>
      </c>
      <c r="OA38" s="15">
        <f t="shared" si="72"/>
        <v>92.320088222586179</v>
      </c>
      <c r="OB38" s="15">
        <f>OB39+OB40+OB41+OB42</f>
        <v>0</v>
      </c>
      <c r="OC38" s="15">
        <f>OC39+OC40+OC41+OC42</f>
        <v>0</v>
      </c>
      <c r="OD38" s="15">
        <f>OD39+OD40+OD41+OD42</f>
        <v>0</v>
      </c>
      <c r="OE38" s="15">
        <f>OE39+OE40+OE41+OD42</f>
        <v>0</v>
      </c>
      <c r="OF38" s="15" t="s">
        <v>55</v>
      </c>
      <c r="OG38" s="15">
        <f>OG39+OG40+OG41+OG42</f>
        <v>0</v>
      </c>
      <c r="OH38" s="15">
        <f>OH39+OH40+OH41+OH42</f>
        <v>0</v>
      </c>
      <c r="OI38" s="15">
        <f>SUM(OI39:OI42)</f>
        <v>44883.9</v>
      </c>
      <c r="OJ38" s="15">
        <f>SUM(OJ39:OJ42)</f>
        <v>44883.9</v>
      </c>
      <c r="OK38" s="15">
        <f t="shared" si="73"/>
        <v>100</v>
      </c>
      <c r="OL38" s="15">
        <f>OL40+OL39+OL41+OL42</f>
        <v>0</v>
      </c>
      <c r="OM38" s="15">
        <f>OM40+OM39+OM41+OM42</f>
        <v>0</v>
      </c>
      <c r="ON38" s="15">
        <f>ON39+ON40+ON41+ON42</f>
        <v>110081.60000000001</v>
      </c>
      <c r="OO38" s="15">
        <f>OO39+OO40+OO41+OO42</f>
        <v>99104.400000000009</v>
      </c>
      <c r="OP38" s="15">
        <f>(OO38/ON38)*100</f>
        <v>90.028124591212347</v>
      </c>
      <c r="OQ38" s="15">
        <f>SUM(OQ39:OQ42)</f>
        <v>0</v>
      </c>
      <c r="OR38" s="15">
        <f t="shared" ref="OR38:OT38" si="100">SUM(OR39:OR42)</f>
        <v>0</v>
      </c>
      <c r="OS38" s="15">
        <f t="shared" si="100"/>
        <v>0</v>
      </c>
      <c r="OT38" s="15">
        <f t="shared" si="100"/>
        <v>0</v>
      </c>
      <c r="OU38" s="15" t="s">
        <v>55</v>
      </c>
      <c r="OV38" s="15">
        <f>OV39+OV40+OV41+OV42</f>
        <v>0</v>
      </c>
      <c r="OW38" s="15">
        <f>OW39+OW40+OW41+OW42</f>
        <v>10322.299999999999</v>
      </c>
      <c r="OX38" s="15">
        <f>OX39+OX40+OX41+OX42</f>
        <v>10322.299999999999</v>
      </c>
      <c r="OY38" s="15">
        <f>SUM(OY39:OY42)</f>
        <v>9753.6</v>
      </c>
      <c r="OZ38" s="15">
        <f t="shared" si="44"/>
        <v>94.490568962343673</v>
      </c>
      <c r="PA38" s="15">
        <f>PA39+PA40+PA41+PA42</f>
        <v>0</v>
      </c>
      <c r="PB38" s="15">
        <f>PB39+PB40+PB41+PB42</f>
        <v>0</v>
      </c>
      <c r="PC38" s="15">
        <f>SUM(PC39:PC42)</f>
        <v>1039</v>
      </c>
      <c r="PD38" s="15">
        <f>SUM(PD39:PD42)</f>
        <v>1039</v>
      </c>
      <c r="PE38" s="15">
        <f t="shared" si="45"/>
        <v>100</v>
      </c>
      <c r="PF38" s="15">
        <f>PF42+PF41+PF40+PF39</f>
        <v>0</v>
      </c>
      <c r="PG38" s="15">
        <f>PG42+PG41+PG40+PG39</f>
        <v>0</v>
      </c>
      <c r="PH38" s="15">
        <f>SUM(PH39:PH42)</f>
        <v>0</v>
      </c>
      <c r="PI38" s="15">
        <f>SUM(PI39:PI42)</f>
        <v>0</v>
      </c>
      <c r="PJ38" s="15" t="s">
        <v>55</v>
      </c>
      <c r="PK38" s="15">
        <f>PK39+PK40+PK41+PK42</f>
        <v>18800.7</v>
      </c>
      <c r="PL38" s="15">
        <f>PL39+PL40+PL41+PL42</f>
        <v>28576.2</v>
      </c>
      <c r="PM38" s="14">
        <f>SUM(PM39:PM42)</f>
        <v>24800.7</v>
      </c>
      <c r="PN38" s="14">
        <f>SUM(PN39:PN42)</f>
        <v>24800.6</v>
      </c>
      <c r="PO38" s="13">
        <f>(PN38/PM38)*100</f>
        <v>99.999596785574596</v>
      </c>
      <c r="PP38" s="13">
        <f>PP39+PP41+PP40+PP42</f>
        <v>0</v>
      </c>
      <c r="PQ38" s="13">
        <f>PQ39+PQ41+PQ40+PQ42</f>
        <v>0</v>
      </c>
      <c r="PR38" s="14">
        <f>SUM(PR39:PR42)</f>
        <v>0</v>
      </c>
      <c r="PS38" s="14">
        <f>SUM(PS39:PS42)</f>
        <v>0</v>
      </c>
      <c r="PT38" s="14" t="s">
        <v>55</v>
      </c>
      <c r="PU38" s="14">
        <f>PU39+PU40+PU41+PU42</f>
        <v>146348.9</v>
      </c>
      <c r="PV38" s="14">
        <f>PV39+PV40+PV41+PV42</f>
        <v>151672</v>
      </c>
      <c r="PW38" s="14">
        <f>PW39+PW40+PW41+PW42</f>
        <v>192878.5</v>
      </c>
      <c r="PX38" s="14">
        <f>PX39+PX40+PX41+PX42</f>
        <v>192754.30000000002</v>
      </c>
      <c r="PY38" s="14">
        <f t="shared" si="46"/>
        <v>99.935607130914022</v>
      </c>
      <c r="PZ38" s="14">
        <f>PZ39+PZ40+PZ41+PZ42</f>
        <v>0</v>
      </c>
      <c r="QA38" s="14">
        <f>QA39+QA40+QA41+QA42</f>
        <v>6351.3</v>
      </c>
      <c r="QB38" s="14">
        <f>SUM(QB39:QB42)</f>
        <v>6351.3</v>
      </c>
      <c r="QC38" s="14">
        <f>SUM(QC39:QC42)</f>
        <v>6351.3</v>
      </c>
      <c r="QD38" s="14">
        <f>(QC38/QB38)*100</f>
        <v>100</v>
      </c>
      <c r="QE38" s="14">
        <f>QE39+QE40+QE41+QE42</f>
        <v>0</v>
      </c>
      <c r="QF38" s="14">
        <f>QF39+QF40+QF41+QF42</f>
        <v>0</v>
      </c>
      <c r="QG38" s="14">
        <f>QG39+QG40+QG41+QG42</f>
        <v>0</v>
      </c>
      <c r="QH38" s="14">
        <f>QH39+QH40+QH41+QH42</f>
        <v>0</v>
      </c>
      <c r="QI38" s="14" t="s">
        <v>55</v>
      </c>
      <c r="QJ38" s="14">
        <f>SUM(QJ39:QJ42)</f>
        <v>0</v>
      </c>
      <c r="QK38" s="14">
        <f>SUM(QK39:QK42)</f>
        <v>0</v>
      </c>
      <c r="QL38" s="14">
        <f>QL39+QL40+QL41+QL42</f>
        <v>0</v>
      </c>
      <c r="QM38" s="14">
        <f>QM39+QM40+QM41+QM42</f>
        <v>0</v>
      </c>
      <c r="QN38" s="14" t="s">
        <v>55</v>
      </c>
      <c r="QO38" s="14">
        <f>QO39+QO40+QO41+QO42</f>
        <v>0</v>
      </c>
      <c r="QP38" s="14">
        <f>QP39+QP40+QP41+QP42</f>
        <v>11381.7</v>
      </c>
      <c r="QQ38" s="14">
        <f>SUM(QQ39:QQ42)</f>
        <v>11300.9</v>
      </c>
      <c r="QR38" s="14">
        <f>SUM(QR39:QR42)</f>
        <v>11300.9</v>
      </c>
      <c r="QS38" s="14">
        <f t="shared" si="47"/>
        <v>100</v>
      </c>
      <c r="QT38" s="14">
        <f>QT39+QT40+QT41+QT42</f>
        <v>0</v>
      </c>
      <c r="QU38" s="14">
        <f>QU39+QU40+QU41+QU42</f>
        <v>0</v>
      </c>
      <c r="QV38" s="14">
        <f>QV39+QV40+QV41+QV42</f>
        <v>0</v>
      </c>
      <c r="QW38" s="14">
        <f>QW39+QW40+QW41+QW42</f>
        <v>0</v>
      </c>
      <c r="QX38" s="14" t="s">
        <v>55</v>
      </c>
      <c r="QY38" s="14">
        <f>QY39+QY40+QY41+QY42</f>
        <v>0</v>
      </c>
      <c r="QZ38" s="14">
        <f>QZ39+QZ40+QZ41+QZ42</f>
        <v>0</v>
      </c>
      <c r="RA38" s="14">
        <f>SUM(RA39:RA42)</f>
        <v>0</v>
      </c>
      <c r="RB38" s="14">
        <f>SUM(RB39:RB42)</f>
        <v>0</v>
      </c>
      <c r="RC38" s="14" t="s">
        <v>55</v>
      </c>
      <c r="RD38" s="14">
        <f>SUM(RD39:RD42)</f>
        <v>0</v>
      </c>
      <c r="RE38" s="14">
        <f>SUM(RE39:RE42)</f>
        <v>4759.3</v>
      </c>
      <c r="RF38" s="14">
        <f>SUM(RF39:RF42)</f>
        <v>4759.3</v>
      </c>
      <c r="RG38" s="14">
        <f>SUM(RG39:RG42)</f>
        <v>4759.3</v>
      </c>
      <c r="RH38" s="14">
        <f>(RG38/RF38)*100</f>
        <v>100</v>
      </c>
      <c r="RI38" s="14">
        <f>RI39+RI40+RI41+RI42</f>
        <v>0</v>
      </c>
      <c r="RJ38" s="14">
        <f>RJ39+RJ40+RJ41+RJ42</f>
        <v>143.30000000000001</v>
      </c>
      <c r="RK38" s="14">
        <f>SUM(RK39:RK42)</f>
        <v>143.30000000000001</v>
      </c>
      <c r="RL38" s="14">
        <f>RL39+RL40+RL41+RL42</f>
        <v>143.30000000000001</v>
      </c>
      <c r="RM38" s="14">
        <f>(RL38/RK38)*100</f>
        <v>100</v>
      </c>
      <c r="RN38" s="14">
        <f>RN39+RN40+RN41+RN42</f>
        <v>0</v>
      </c>
      <c r="RO38" s="14">
        <f>RO39+RO40+RO41+RO42</f>
        <v>0</v>
      </c>
      <c r="RP38" s="14">
        <f>SUM(RP39:RP42)</f>
        <v>0</v>
      </c>
      <c r="RQ38" s="14">
        <f>SUM(RQ39:RQ42)</f>
        <v>0</v>
      </c>
      <c r="RR38" s="14" t="s">
        <v>55</v>
      </c>
      <c r="RS38" s="14">
        <f>RS39+RS40+RS41+RS42</f>
        <v>0</v>
      </c>
      <c r="RT38" s="14">
        <f>RT39+RT40+RT41+RT42</f>
        <v>106.8</v>
      </c>
      <c r="RU38" s="14">
        <f>SUM(RU39:RU42)</f>
        <v>106.2</v>
      </c>
      <c r="RV38" s="14">
        <f>SUM(RV39:RV42)</f>
        <v>106.2</v>
      </c>
      <c r="RW38" s="14">
        <f>(RV38/RU38)*100</f>
        <v>100</v>
      </c>
      <c r="RX38" s="14">
        <f>RX39+RX40+RX41+RX42</f>
        <v>0</v>
      </c>
      <c r="RY38" s="14">
        <f>RY39+RY40+RY41+RY42</f>
        <v>48.1</v>
      </c>
      <c r="RZ38" s="14">
        <f>SUM(RZ39:RZ42)</f>
        <v>48.1</v>
      </c>
      <c r="SA38" s="14">
        <f>SUM(SA39:SA42)</f>
        <v>48.1</v>
      </c>
      <c r="SB38" s="14">
        <f>(SA38/RZ38)*100</f>
        <v>100</v>
      </c>
      <c r="SC38" s="14">
        <f>SC39+SC40+SC41+SC42</f>
        <v>0</v>
      </c>
      <c r="SD38" s="14">
        <f t="shared" ref="SD38:SF38" si="101">SD39+SD40+SD41+SD42</f>
        <v>0</v>
      </c>
      <c r="SE38" s="14">
        <f t="shared" si="101"/>
        <v>0</v>
      </c>
      <c r="SF38" s="14">
        <f t="shared" si="101"/>
        <v>0</v>
      </c>
      <c r="SG38" s="14" t="s">
        <v>55</v>
      </c>
      <c r="SH38" s="14">
        <f>SH39+SH40+SH41+SH42</f>
        <v>0</v>
      </c>
      <c r="SI38" s="14">
        <f>SI39+SI40+SI41+SI42</f>
        <v>1222.2</v>
      </c>
      <c r="SJ38" s="14">
        <f>SJ39+SJ40+SJ41+SJ42</f>
        <v>0</v>
      </c>
      <c r="SK38" s="14">
        <f t="shared" ref="SK38:SZ38" si="102">SK39+SK40+SK41+SK42</f>
        <v>0</v>
      </c>
      <c r="SL38" s="14" t="s">
        <v>55</v>
      </c>
      <c r="SM38" s="14">
        <f>SM39+SM40+SM41+SM42</f>
        <v>0</v>
      </c>
      <c r="SN38" s="14">
        <f>SN39+SN40+SN41+SN42</f>
        <v>60000</v>
      </c>
      <c r="SO38" s="14">
        <f t="shared" si="102"/>
        <v>60000</v>
      </c>
      <c r="SP38" s="14">
        <f t="shared" si="102"/>
        <v>60000</v>
      </c>
      <c r="SQ38" s="14">
        <f t="shared" ref="SQ38:SQ44" si="103">(SP38/SO38)*100</f>
        <v>100</v>
      </c>
      <c r="SR38" s="14">
        <f>SR39+SR40+SR41+SR42</f>
        <v>1020.4</v>
      </c>
      <c r="SS38" s="14">
        <f>SS39+SS40+SS41+SS42</f>
        <v>1020.4</v>
      </c>
      <c r="ST38" s="14">
        <f t="shared" si="102"/>
        <v>1020.4</v>
      </c>
      <c r="SU38" s="14">
        <f t="shared" si="102"/>
        <v>1020.4</v>
      </c>
      <c r="SV38" s="14">
        <f>(SU38/ST38)*100</f>
        <v>100</v>
      </c>
      <c r="SW38" s="14">
        <f>SW39+SW40+SW41+SW42</f>
        <v>0</v>
      </c>
      <c r="SX38" s="14">
        <f>SX39+SX40+SX41+SX42</f>
        <v>0</v>
      </c>
      <c r="SY38" s="14">
        <f t="shared" si="102"/>
        <v>0</v>
      </c>
      <c r="SZ38" s="14">
        <f t="shared" si="102"/>
        <v>0</v>
      </c>
      <c r="TA38" s="14" t="s">
        <v>55</v>
      </c>
      <c r="TB38" s="14">
        <f>TB39+TB40+TB41+TB42</f>
        <v>0</v>
      </c>
      <c r="TC38" s="14">
        <f>TC39+TC40+TC41+TC42</f>
        <v>5000</v>
      </c>
      <c r="TD38" s="14">
        <f>SUM(TD39:TD42)</f>
        <v>5000</v>
      </c>
      <c r="TE38" s="14">
        <f>SUM(TE39:TE42)</f>
        <v>5000</v>
      </c>
      <c r="TF38" s="14">
        <f>(TE38/TD38)*100</f>
        <v>100</v>
      </c>
      <c r="TG38" s="14">
        <f>TG39+TG40+TG41+TG42</f>
        <v>0</v>
      </c>
      <c r="TH38" s="14">
        <f>TH39+TH40+TH41+TH42</f>
        <v>500</v>
      </c>
      <c r="TI38" s="14">
        <f>SUM(TI39:TI42)</f>
        <v>500</v>
      </c>
      <c r="TJ38" s="14">
        <f>SUM(TJ39:TJ42)</f>
        <v>494.9</v>
      </c>
      <c r="TK38" s="14">
        <f t="shared" si="77"/>
        <v>98.97999999999999</v>
      </c>
      <c r="TL38" s="14">
        <f>SUM(TL39:TL42)</f>
        <v>540628.6</v>
      </c>
      <c r="TM38" s="14">
        <f>SUM(TM39:TM42)</f>
        <v>841029.5</v>
      </c>
      <c r="TN38" s="14">
        <f>SUM(TN39:TN42)</f>
        <v>841029.4</v>
      </c>
      <c r="TO38" s="14">
        <f>SUM(TO39:TO42)</f>
        <v>841029.4</v>
      </c>
      <c r="TP38" s="14">
        <f>(TO38/TN38)*100</f>
        <v>100</v>
      </c>
      <c r="TQ38" s="14">
        <f>TQ39+TQ40+TQ41+TQ42</f>
        <v>0</v>
      </c>
      <c r="TR38" s="14">
        <f>TR39+TR40+TR41+TR42</f>
        <v>0</v>
      </c>
      <c r="TS38" s="14">
        <f>TS39+TS40+TS41+TS42</f>
        <v>0</v>
      </c>
      <c r="TT38" s="14">
        <f>TT39+TT40+TT41+TT42</f>
        <v>0</v>
      </c>
      <c r="TU38" s="14" t="s">
        <v>55</v>
      </c>
      <c r="TV38" s="44">
        <f>TV39+TV40+TV41+TV42</f>
        <v>5691146.7000000011</v>
      </c>
      <c r="TW38" s="44">
        <f t="shared" ref="TW38:TY38" si="104">TW39+TW40+TW41+TW42</f>
        <v>7190456.2999999998</v>
      </c>
      <c r="TX38" s="44">
        <f t="shared" si="104"/>
        <v>7529365.8287300002</v>
      </c>
      <c r="TY38" s="44">
        <f t="shared" si="104"/>
        <v>7423146.6999999993</v>
      </c>
      <c r="TZ38" s="45">
        <f t="shared" si="22"/>
        <v>98.58926858986321</v>
      </c>
      <c r="UA38" s="8"/>
      <c r="UB38" s="7"/>
      <c r="UD38" s="9"/>
    </row>
    <row r="39" spans="1:550" x14ac:dyDescent="0.2">
      <c r="A39" s="20" t="s">
        <v>28</v>
      </c>
      <c r="B39" s="47">
        <f t="shared" si="23"/>
        <v>92371</v>
      </c>
      <c r="C39" s="47">
        <f t="shared" si="23"/>
        <v>112246.40000000001</v>
      </c>
      <c r="D39" s="44">
        <f t="shared" ref="D39:E42" si="105">I39+N39+S39+X39+AC39</f>
        <v>113006.40000000001</v>
      </c>
      <c r="E39" s="44">
        <f t="shared" si="105"/>
        <v>113006.40000000001</v>
      </c>
      <c r="F39" s="45">
        <f>E39/D39*100</f>
        <v>100</v>
      </c>
      <c r="G39" s="17">
        <v>92371</v>
      </c>
      <c r="H39" s="17">
        <v>92371</v>
      </c>
      <c r="I39" s="30">
        <v>92371</v>
      </c>
      <c r="J39" s="17">
        <v>92371</v>
      </c>
      <c r="K39" s="17">
        <f t="shared" si="85"/>
        <v>100</v>
      </c>
      <c r="L39" s="17">
        <v>0</v>
      </c>
      <c r="M39" s="17">
        <v>8328.1</v>
      </c>
      <c r="N39" s="30">
        <v>8328.1</v>
      </c>
      <c r="O39" s="30">
        <v>8328.1</v>
      </c>
      <c r="P39" s="17">
        <f>(O39/N39)*100</f>
        <v>100</v>
      </c>
      <c r="Q39" s="17">
        <v>0</v>
      </c>
      <c r="R39" s="17">
        <v>0</v>
      </c>
      <c r="S39" s="17">
        <v>0</v>
      </c>
      <c r="T39" s="17">
        <v>0</v>
      </c>
      <c r="U39" s="17" t="s">
        <v>55</v>
      </c>
      <c r="V39" s="33">
        <v>0</v>
      </c>
      <c r="W39" s="33">
        <v>11547.3</v>
      </c>
      <c r="X39" s="33">
        <v>11547.3</v>
      </c>
      <c r="Y39" s="33">
        <v>11547.3</v>
      </c>
      <c r="Z39" s="18">
        <f t="shared" si="24"/>
        <v>100</v>
      </c>
      <c r="AA39" s="28">
        <v>0</v>
      </c>
      <c r="AB39" s="28">
        <v>0</v>
      </c>
      <c r="AC39" s="33">
        <v>760</v>
      </c>
      <c r="AD39" s="33">
        <v>760</v>
      </c>
      <c r="AE39" s="18">
        <f t="shared" si="25"/>
        <v>100</v>
      </c>
      <c r="AF39" s="44">
        <f t="shared" si="57"/>
        <v>71573.3</v>
      </c>
      <c r="AG39" s="44">
        <f t="shared" si="58"/>
        <v>110459.7</v>
      </c>
      <c r="AH39" s="44">
        <f t="shared" si="59"/>
        <v>110266.00000000001</v>
      </c>
      <c r="AI39" s="44">
        <f t="shared" si="60"/>
        <v>107793.8</v>
      </c>
      <c r="AJ39" s="45">
        <f t="shared" si="27"/>
        <v>97.75796709774545</v>
      </c>
      <c r="AK39" s="17">
        <v>0</v>
      </c>
      <c r="AL39" s="17">
        <v>0</v>
      </c>
      <c r="AM39" s="17">
        <v>0</v>
      </c>
      <c r="AN39" s="17">
        <v>0</v>
      </c>
      <c r="AO39" s="17" t="s">
        <v>55</v>
      </c>
      <c r="AP39" s="17">
        <v>0</v>
      </c>
      <c r="AQ39" s="17">
        <v>0</v>
      </c>
      <c r="AR39" s="30">
        <v>0</v>
      </c>
      <c r="AS39" s="17">
        <v>0</v>
      </c>
      <c r="AT39" s="17" t="s">
        <v>55</v>
      </c>
      <c r="AU39" s="17">
        <v>0</v>
      </c>
      <c r="AV39" s="17">
        <v>0</v>
      </c>
      <c r="AW39" s="17">
        <v>0</v>
      </c>
      <c r="AX39" s="17">
        <v>0</v>
      </c>
      <c r="AY39" s="17" t="s">
        <v>55</v>
      </c>
      <c r="AZ39" s="17">
        <v>0</v>
      </c>
      <c r="BA39" s="17">
        <v>0</v>
      </c>
      <c r="BB39" s="30">
        <v>0</v>
      </c>
      <c r="BC39" s="17">
        <v>0</v>
      </c>
      <c r="BD39" s="17" t="s">
        <v>55</v>
      </c>
      <c r="BE39" s="17">
        <v>0</v>
      </c>
      <c r="BF39" s="17">
        <v>0</v>
      </c>
      <c r="BG39" s="30">
        <v>0</v>
      </c>
      <c r="BH39" s="17">
        <f>BG39</f>
        <v>0</v>
      </c>
      <c r="BI39" s="17" t="s">
        <v>55</v>
      </c>
      <c r="BJ39" s="17">
        <v>0</v>
      </c>
      <c r="BK39" s="17">
        <v>0</v>
      </c>
      <c r="BL39" s="30">
        <v>0</v>
      </c>
      <c r="BM39" s="30">
        <v>0</v>
      </c>
      <c r="BN39" s="17" t="s">
        <v>55</v>
      </c>
      <c r="BO39" s="17">
        <v>0</v>
      </c>
      <c r="BP39" s="17">
        <v>0</v>
      </c>
      <c r="BQ39" s="30">
        <v>0</v>
      </c>
      <c r="BR39" s="30">
        <v>0</v>
      </c>
      <c r="BS39" s="17" t="s">
        <v>55</v>
      </c>
      <c r="BT39" s="17">
        <v>1083.4000000000001</v>
      </c>
      <c r="BU39" s="17">
        <v>3913.4</v>
      </c>
      <c r="BV39" s="17">
        <v>3883.8</v>
      </c>
      <c r="BW39" s="17">
        <v>3883.2</v>
      </c>
      <c r="BX39" s="17">
        <f>(BW39/BV39)*100</f>
        <v>99.984551212729784</v>
      </c>
      <c r="BY39" s="17">
        <v>0</v>
      </c>
      <c r="BZ39" s="17">
        <v>0</v>
      </c>
      <c r="CA39" s="17">
        <v>0</v>
      </c>
      <c r="CB39" s="17">
        <v>0</v>
      </c>
      <c r="CC39" s="17" t="s">
        <v>55</v>
      </c>
      <c r="CD39" s="17">
        <v>0</v>
      </c>
      <c r="CE39" s="17">
        <v>0</v>
      </c>
      <c r="CF39" s="17">
        <v>0</v>
      </c>
      <c r="CG39" s="17">
        <v>0</v>
      </c>
      <c r="CH39" s="17" t="s">
        <v>55</v>
      </c>
      <c r="CI39" s="17">
        <v>0</v>
      </c>
      <c r="CJ39" s="17">
        <v>0</v>
      </c>
      <c r="CK39" s="17">
        <v>0</v>
      </c>
      <c r="CL39" s="17">
        <v>0</v>
      </c>
      <c r="CM39" s="17" t="s">
        <v>55</v>
      </c>
      <c r="CN39" s="17">
        <v>0</v>
      </c>
      <c r="CO39" s="17">
        <v>10462.799999999999</v>
      </c>
      <c r="CP39" s="17">
        <v>10462.799999999999</v>
      </c>
      <c r="CQ39" s="17">
        <v>8217</v>
      </c>
      <c r="CR39" s="17">
        <f t="shared" si="28"/>
        <v>78.535382497992899</v>
      </c>
      <c r="CS39" s="17">
        <v>0</v>
      </c>
      <c r="CT39" s="17">
        <v>0</v>
      </c>
      <c r="CU39" s="17">
        <v>0</v>
      </c>
      <c r="CV39" s="17">
        <v>0</v>
      </c>
      <c r="CW39" s="17" t="s">
        <v>55</v>
      </c>
      <c r="CX39" s="17">
        <v>11000</v>
      </c>
      <c r="CY39" s="17">
        <v>11000</v>
      </c>
      <c r="CZ39" s="17">
        <v>11000</v>
      </c>
      <c r="DA39" s="17">
        <v>11000</v>
      </c>
      <c r="DB39" s="18">
        <f>(DA39/CZ39)*100</f>
        <v>100</v>
      </c>
      <c r="DC39" s="18">
        <v>0</v>
      </c>
      <c r="DD39" s="18">
        <v>0</v>
      </c>
      <c r="DE39" s="17">
        <v>0</v>
      </c>
      <c r="DF39" s="17">
        <v>0</v>
      </c>
      <c r="DG39" s="17" t="s">
        <v>55</v>
      </c>
      <c r="DH39" s="17">
        <v>0</v>
      </c>
      <c r="DI39" s="17">
        <v>0</v>
      </c>
      <c r="DJ39" s="17">
        <v>0</v>
      </c>
      <c r="DK39" s="17">
        <v>0</v>
      </c>
      <c r="DL39" s="17" t="s">
        <v>55</v>
      </c>
      <c r="DM39" s="17">
        <v>2835</v>
      </c>
      <c r="DN39" s="17">
        <v>2835</v>
      </c>
      <c r="DO39" s="17">
        <f>2664.9+170.1</f>
        <v>2835</v>
      </c>
      <c r="DP39" s="17">
        <f>2664.9+170.1</f>
        <v>2835</v>
      </c>
      <c r="DQ39" s="17">
        <f>(DP39/DO39)*100</f>
        <v>100</v>
      </c>
      <c r="DR39" s="17">
        <v>0</v>
      </c>
      <c r="DS39" s="17">
        <v>0</v>
      </c>
      <c r="DT39" s="30">
        <v>0</v>
      </c>
      <c r="DU39" s="30">
        <v>0</v>
      </c>
      <c r="DV39" s="17" t="s">
        <v>55</v>
      </c>
      <c r="DW39" s="17">
        <v>0</v>
      </c>
      <c r="DX39" s="17">
        <v>0</v>
      </c>
      <c r="DY39" s="30">
        <v>0</v>
      </c>
      <c r="DZ39" s="30">
        <v>0</v>
      </c>
      <c r="EA39" s="17" t="s">
        <v>55</v>
      </c>
      <c r="EB39" s="17">
        <v>0</v>
      </c>
      <c r="EC39" s="17">
        <v>0</v>
      </c>
      <c r="ED39" s="30">
        <v>0</v>
      </c>
      <c r="EE39" s="30">
        <v>0</v>
      </c>
      <c r="EF39" s="17" t="s">
        <v>55</v>
      </c>
      <c r="EG39" s="17">
        <v>3055</v>
      </c>
      <c r="EH39" s="17">
        <v>2280</v>
      </c>
      <c r="EI39" s="17">
        <v>2280</v>
      </c>
      <c r="EJ39" s="17">
        <v>2054.1999999999998</v>
      </c>
      <c r="EK39" s="17">
        <f>(EJ39/EI39)*100</f>
        <v>90.096491228070164</v>
      </c>
      <c r="EL39" s="17">
        <v>0</v>
      </c>
      <c r="EM39" s="17">
        <v>0</v>
      </c>
      <c r="EN39" s="17">
        <v>0</v>
      </c>
      <c r="EO39" s="17">
        <v>0</v>
      </c>
      <c r="EP39" s="17" t="s">
        <v>55</v>
      </c>
      <c r="EQ39" s="17">
        <v>0</v>
      </c>
      <c r="ER39" s="17">
        <v>0</v>
      </c>
      <c r="ES39" s="17">
        <v>0</v>
      </c>
      <c r="ET39" s="17">
        <v>0</v>
      </c>
      <c r="EU39" s="17" t="s">
        <v>55</v>
      </c>
      <c r="EV39" s="17">
        <v>0</v>
      </c>
      <c r="EW39" s="17">
        <v>1469.9</v>
      </c>
      <c r="EX39" s="24">
        <v>1469.9</v>
      </c>
      <c r="EY39" s="24">
        <v>1469.9</v>
      </c>
      <c r="EZ39" s="24">
        <f>(EY39/EX39)*100</f>
        <v>100</v>
      </c>
      <c r="FA39" s="24">
        <v>0</v>
      </c>
      <c r="FB39" s="24">
        <v>0</v>
      </c>
      <c r="FC39" s="24">
        <v>0</v>
      </c>
      <c r="FD39" s="24">
        <v>0</v>
      </c>
      <c r="FE39" s="24" t="s">
        <v>55</v>
      </c>
      <c r="FF39" s="24">
        <v>0</v>
      </c>
      <c r="FG39" s="24">
        <v>2000</v>
      </c>
      <c r="FH39" s="24">
        <v>2000</v>
      </c>
      <c r="FI39" s="24">
        <v>2000</v>
      </c>
      <c r="FJ39" s="24">
        <f t="shared" si="64"/>
        <v>100</v>
      </c>
      <c r="FK39" s="24">
        <v>41713.4</v>
      </c>
      <c r="FL39" s="24">
        <v>41713.4</v>
      </c>
      <c r="FM39" s="24">
        <v>38727.599999999999</v>
      </c>
      <c r="FN39" s="24">
        <v>38727.599999999999</v>
      </c>
      <c r="FO39" s="24">
        <f t="shared" si="30"/>
        <v>100</v>
      </c>
      <c r="FP39" s="24">
        <v>193</v>
      </c>
      <c r="FQ39" s="24">
        <v>193</v>
      </c>
      <c r="FR39" s="24">
        <v>193</v>
      </c>
      <c r="FS39" s="24">
        <v>193</v>
      </c>
      <c r="FT39" s="24">
        <f>FS39/FR39%</f>
        <v>100</v>
      </c>
      <c r="FU39" s="24">
        <v>0</v>
      </c>
      <c r="FV39" s="24">
        <v>0</v>
      </c>
      <c r="FW39" s="24">
        <v>0</v>
      </c>
      <c r="FX39" s="24">
        <v>0</v>
      </c>
      <c r="FY39" s="24" t="s">
        <v>55</v>
      </c>
      <c r="FZ39" s="24">
        <v>0</v>
      </c>
      <c r="GA39" s="24">
        <v>8242</v>
      </c>
      <c r="GB39" s="24">
        <v>8242.1</v>
      </c>
      <c r="GC39" s="24">
        <v>8242.1</v>
      </c>
      <c r="GD39" s="24">
        <f t="shared" si="31"/>
        <v>100</v>
      </c>
      <c r="GE39" s="24">
        <v>0</v>
      </c>
      <c r="GF39" s="24">
        <v>0</v>
      </c>
      <c r="GG39" s="24">
        <v>0</v>
      </c>
      <c r="GH39" s="24">
        <v>0</v>
      </c>
      <c r="GI39" s="24" t="s">
        <v>55</v>
      </c>
      <c r="GJ39" s="24">
        <v>0</v>
      </c>
      <c r="GK39" s="24">
        <v>0</v>
      </c>
      <c r="GL39" s="24">
        <v>0</v>
      </c>
      <c r="GM39" s="24">
        <v>0</v>
      </c>
      <c r="GN39" s="24" t="s">
        <v>55</v>
      </c>
      <c r="GO39" s="24">
        <v>0</v>
      </c>
      <c r="GP39" s="24">
        <v>0</v>
      </c>
      <c r="GQ39" s="24">
        <v>0</v>
      </c>
      <c r="GR39" s="24">
        <v>0</v>
      </c>
      <c r="GS39" s="25" t="s">
        <v>55</v>
      </c>
      <c r="GT39" s="25">
        <v>0</v>
      </c>
      <c r="GU39" s="25">
        <v>0</v>
      </c>
      <c r="GV39" s="24">
        <v>0</v>
      </c>
      <c r="GW39" s="24">
        <v>0</v>
      </c>
      <c r="GX39" s="24" t="s">
        <v>55</v>
      </c>
      <c r="GY39" s="24">
        <v>11693.5</v>
      </c>
      <c r="GZ39" s="24">
        <v>23468.5</v>
      </c>
      <c r="HA39" s="24">
        <v>26290.1</v>
      </c>
      <c r="HB39" s="24">
        <v>26290.1</v>
      </c>
      <c r="HC39" s="24">
        <f t="shared" si="33"/>
        <v>100</v>
      </c>
      <c r="HD39" s="24">
        <v>0</v>
      </c>
      <c r="HE39" s="24">
        <v>0</v>
      </c>
      <c r="HF39" s="24">
        <v>0</v>
      </c>
      <c r="HG39" s="24">
        <v>0</v>
      </c>
      <c r="HH39" s="24" t="s">
        <v>55</v>
      </c>
      <c r="HI39" s="24">
        <v>0</v>
      </c>
      <c r="HJ39" s="24">
        <v>0</v>
      </c>
      <c r="HK39" s="24">
        <v>0</v>
      </c>
      <c r="HL39" s="24">
        <v>0</v>
      </c>
      <c r="HM39" s="24" t="s">
        <v>55</v>
      </c>
      <c r="HN39" s="24">
        <v>0</v>
      </c>
      <c r="HO39" s="24">
        <v>0</v>
      </c>
      <c r="HP39" s="24">
        <v>0</v>
      </c>
      <c r="HQ39" s="24">
        <v>0</v>
      </c>
      <c r="HR39" s="24" t="s">
        <v>55</v>
      </c>
      <c r="HS39" s="24">
        <v>0</v>
      </c>
      <c r="HT39" s="24">
        <v>0</v>
      </c>
      <c r="HU39" s="24">
        <v>0</v>
      </c>
      <c r="HV39" s="24">
        <v>0</v>
      </c>
      <c r="HW39" s="24" t="s">
        <v>55</v>
      </c>
      <c r="HX39" s="24">
        <v>0</v>
      </c>
      <c r="HY39" s="24">
        <v>0</v>
      </c>
      <c r="HZ39" s="24">
        <v>0</v>
      </c>
      <c r="IA39" s="24">
        <v>0</v>
      </c>
      <c r="IB39" s="24" t="s">
        <v>55</v>
      </c>
      <c r="IC39" s="24">
        <v>0</v>
      </c>
      <c r="ID39" s="24">
        <v>2881.7</v>
      </c>
      <c r="IE39" s="24">
        <v>2881.7</v>
      </c>
      <c r="IF39" s="24">
        <v>2881.7</v>
      </c>
      <c r="IG39" s="24">
        <f t="shared" si="78"/>
        <v>100</v>
      </c>
      <c r="IH39" s="24">
        <v>0</v>
      </c>
      <c r="II39" s="24">
        <v>0</v>
      </c>
      <c r="IJ39" s="24">
        <v>0</v>
      </c>
      <c r="IK39" s="24">
        <v>0</v>
      </c>
      <c r="IL39" s="25" t="s">
        <v>55</v>
      </c>
      <c r="IM39" s="15">
        <f t="shared" si="65"/>
        <v>327001</v>
      </c>
      <c r="IN39" s="15">
        <f t="shared" si="66"/>
        <v>363760.80000000005</v>
      </c>
      <c r="IO39" s="15">
        <f t="shared" si="67"/>
        <v>372507.5</v>
      </c>
      <c r="IP39" s="15">
        <f t="shared" si="68"/>
        <v>371725.2</v>
      </c>
      <c r="IQ39" s="13">
        <f t="shared" si="90"/>
        <v>99.789990805554254</v>
      </c>
      <c r="IR39" s="17">
        <v>1973.5</v>
      </c>
      <c r="IS39" s="17">
        <v>1973.5</v>
      </c>
      <c r="IT39" s="17">
        <v>1973.5</v>
      </c>
      <c r="IU39" s="17">
        <v>1973.5</v>
      </c>
      <c r="IV39" s="17">
        <f t="shared" si="4"/>
        <v>100</v>
      </c>
      <c r="IW39" s="17">
        <v>0</v>
      </c>
      <c r="IX39" s="17">
        <v>0</v>
      </c>
      <c r="IY39" s="17">
        <v>0</v>
      </c>
      <c r="IZ39" s="17">
        <v>0</v>
      </c>
      <c r="JA39" s="18" t="s">
        <v>55</v>
      </c>
      <c r="JB39" s="18">
        <v>1.3</v>
      </c>
      <c r="JC39" s="18">
        <v>1.3</v>
      </c>
      <c r="JD39" s="26">
        <v>1.3</v>
      </c>
      <c r="JE39" s="26">
        <v>1.2</v>
      </c>
      <c r="JF39" s="17">
        <f t="shared" si="92"/>
        <v>92.307692307692292</v>
      </c>
      <c r="JG39" s="17">
        <v>100123.3</v>
      </c>
      <c r="JH39" s="17">
        <v>126186.5</v>
      </c>
      <c r="JI39" s="26">
        <v>133151.6</v>
      </c>
      <c r="JJ39" s="17">
        <v>133151.6</v>
      </c>
      <c r="JK39" s="17">
        <f t="shared" si="35"/>
        <v>100</v>
      </c>
      <c r="JL39" s="17">
        <v>187347.1</v>
      </c>
      <c r="JM39" s="17">
        <v>209962.6</v>
      </c>
      <c r="JN39" s="24">
        <v>211744.2</v>
      </c>
      <c r="JO39" s="24">
        <v>211744.2</v>
      </c>
      <c r="JP39" s="25">
        <f t="shared" si="36"/>
        <v>100</v>
      </c>
      <c r="JQ39" s="25">
        <v>17633.7</v>
      </c>
      <c r="JR39" s="25">
        <v>14907.8</v>
      </c>
      <c r="JS39" s="26">
        <v>14907.8</v>
      </c>
      <c r="JT39" s="24">
        <v>14416.5</v>
      </c>
      <c r="JU39" s="24">
        <f t="shared" si="37"/>
        <v>96.704409772065631</v>
      </c>
      <c r="JV39" s="24">
        <v>5088.8999999999996</v>
      </c>
      <c r="JW39" s="24">
        <v>0</v>
      </c>
      <c r="JX39" s="26">
        <v>0</v>
      </c>
      <c r="JY39" s="17">
        <v>0</v>
      </c>
      <c r="JZ39" s="17" t="s">
        <v>55</v>
      </c>
      <c r="KA39" s="17">
        <v>0</v>
      </c>
      <c r="KB39" s="17">
        <v>0</v>
      </c>
      <c r="KC39" s="17">
        <v>0</v>
      </c>
      <c r="KD39" s="17">
        <v>0</v>
      </c>
      <c r="KE39" s="17" t="s">
        <v>55</v>
      </c>
      <c r="KF39" s="17">
        <v>0</v>
      </c>
      <c r="KG39" s="17">
        <v>0</v>
      </c>
      <c r="KH39" s="26">
        <v>0</v>
      </c>
      <c r="KI39" s="26">
        <v>0</v>
      </c>
      <c r="KJ39" s="17" t="s">
        <v>55</v>
      </c>
      <c r="KK39" s="17">
        <v>1297.3</v>
      </c>
      <c r="KL39" s="17">
        <v>347.3</v>
      </c>
      <c r="KM39" s="26">
        <v>347.3</v>
      </c>
      <c r="KN39" s="17">
        <v>347.3</v>
      </c>
      <c r="KO39" s="17">
        <f t="shared" si="8"/>
        <v>100</v>
      </c>
      <c r="KP39" s="17">
        <v>0</v>
      </c>
      <c r="KQ39" s="17">
        <v>0</v>
      </c>
      <c r="KR39" s="26">
        <v>0</v>
      </c>
      <c r="KS39" s="26">
        <v>0</v>
      </c>
      <c r="KT39" s="17" t="s">
        <v>55</v>
      </c>
      <c r="KU39" s="17">
        <v>11.4</v>
      </c>
      <c r="KV39" s="17">
        <v>11.4</v>
      </c>
      <c r="KW39" s="26">
        <v>11.4</v>
      </c>
      <c r="KX39" s="17">
        <v>11.4</v>
      </c>
      <c r="KY39" s="17">
        <f t="shared" si="93"/>
        <v>100</v>
      </c>
      <c r="KZ39" s="17">
        <v>159.1</v>
      </c>
      <c r="LA39" s="17">
        <v>137.9</v>
      </c>
      <c r="LB39" s="26">
        <v>137.9</v>
      </c>
      <c r="LC39" s="17">
        <v>137.9</v>
      </c>
      <c r="LD39" s="17">
        <f t="shared" si="94"/>
        <v>100</v>
      </c>
      <c r="LE39" s="17">
        <v>0</v>
      </c>
      <c r="LF39" s="17">
        <v>0</v>
      </c>
      <c r="LG39" s="26">
        <v>0</v>
      </c>
      <c r="LH39" s="17">
        <v>0</v>
      </c>
      <c r="LI39" s="17" t="s">
        <v>55</v>
      </c>
      <c r="LJ39" s="17">
        <v>545.20000000000005</v>
      </c>
      <c r="LK39" s="17">
        <v>545.20000000000005</v>
      </c>
      <c r="LL39" s="26">
        <v>545.20000000000005</v>
      </c>
      <c r="LM39" s="17">
        <v>545.20000000000005</v>
      </c>
      <c r="LN39" s="17">
        <f t="shared" si="95"/>
        <v>99.999999999999986</v>
      </c>
      <c r="LO39" s="17">
        <v>443.1</v>
      </c>
      <c r="LP39" s="17">
        <v>443.1</v>
      </c>
      <c r="LQ39" s="26">
        <v>443.1</v>
      </c>
      <c r="LR39" s="17">
        <v>443.1</v>
      </c>
      <c r="LS39" s="17">
        <f t="shared" si="96"/>
        <v>100</v>
      </c>
      <c r="LT39" s="17">
        <v>0</v>
      </c>
      <c r="LU39" s="17">
        <v>0</v>
      </c>
      <c r="LV39" s="26">
        <v>0</v>
      </c>
      <c r="LW39" s="26">
        <v>0</v>
      </c>
      <c r="LX39" s="17" t="s">
        <v>55</v>
      </c>
      <c r="LY39" s="17">
        <v>0</v>
      </c>
      <c r="LZ39" s="17">
        <v>0</v>
      </c>
      <c r="MA39" s="31">
        <v>0</v>
      </c>
      <c r="MB39" s="17">
        <v>0</v>
      </c>
      <c r="MC39" s="17" t="s">
        <v>55</v>
      </c>
      <c r="MD39" s="17">
        <v>0</v>
      </c>
      <c r="ME39" s="17">
        <v>0</v>
      </c>
      <c r="MF39" s="31">
        <v>0</v>
      </c>
      <c r="MG39" s="17">
        <v>0</v>
      </c>
      <c r="MH39" s="17" t="s">
        <v>55</v>
      </c>
      <c r="MI39" s="17">
        <v>0</v>
      </c>
      <c r="MJ39" s="17">
        <v>0</v>
      </c>
      <c r="MK39" s="26">
        <v>0</v>
      </c>
      <c r="ML39" s="17">
        <v>0</v>
      </c>
      <c r="MM39" s="17" t="s">
        <v>55</v>
      </c>
      <c r="MN39" s="17">
        <v>283.5</v>
      </c>
      <c r="MO39" s="17">
        <v>368</v>
      </c>
      <c r="MP39" s="26">
        <v>368</v>
      </c>
      <c r="MQ39" s="17">
        <v>368</v>
      </c>
      <c r="MR39" s="17">
        <v>0</v>
      </c>
      <c r="MS39" s="17">
        <v>3852.3</v>
      </c>
      <c r="MT39" s="17">
        <v>1468.3</v>
      </c>
      <c r="MU39" s="26">
        <v>1468.3</v>
      </c>
      <c r="MV39" s="17">
        <v>1217.5999999999999</v>
      </c>
      <c r="MW39" s="17">
        <f>MV39/MU39%</f>
        <v>82.925832595518628</v>
      </c>
      <c r="MX39" s="17">
        <v>0</v>
      </c>
      <c r="MY39" s="17">
        <v>0</v>
      </c>
      <c r="MZ39" s="26">
        <v>0</v>
      </c>
      <c r="NA39" s="17">
        <v>0</v>
      </c>
      <c r="NB39" s="17" t="s">
        <v>55</v>
      </c>
      <c r="NC39" s="17">
        <v>246.3</v>
      </c>
      <c r="ND39" s="17">
        <v>0</v>
      </c>
      <c r="NE39" s="17">
        <v>0</v>
      </c>
      <c r="NF39" s="17">
        <v>0</v>
      </c>
      <c r="NG39" s="17" t="s">
        <v>55</v>
      </c>
      <c r="NH39" s="17">
        <v>7995</v>
      </c>
      <c r="NI39" s="17">
        <v>7407.9</v>
      </c>
      <c r="NJ39" s="17">
        <v>7407.9</v>
      </c>
      <c r="NK39" s="17">
        <v>7367.7</v>
      </c>
      <c r="NL39" s="17">
        <f t="shared" si="71"/>
        <v>99.45733608715021</v>
      </c>
      <c r="NM39" s="17">
        <v>0</v>
      </c>
      <c r="NN39" s="17">
        <v>0</v>
      </c>
      <c r="NO39" s="17">
        <v>0</v>
      </c>
      <c r="NP39" s="17">
        <v>0</v>
      </c>
      <c r="NQ39" s="17" t="s">
        <v>55</v>
      </c>
      <c r="NR39" s="47">
        <f t="shared" si="39"/>
        <v>43792.2</v>
      </c>
      <c r="NS39" s="47">
        <f t="shared" si="40"/>
        <v>64298.1</v>
      </c>
      <c r="NT39" s="47">
        <f t="shared" si="41"/>
        <v>110688.1</v>
      </c>
      <c r="NU39" s="47">
        <f t="shared" si="42"/>
        <v>110357.2</v>
      </c>
      <c r="NV39" s="52">
        <f t="shared" si="43"/>
        <v>99.701051874591755</v>
      </c>
      <c r="NW39" s="24">
        <v>0</v>
      </c>
      <c r="NX39" s="24">
        <v>6918.3</v>
      </c>
      <c r="NY39" s="24">
        <v>6918.3</v>
      </c>
      <c r="NZ39" s="24">
        <v>6605</v>
      </c>
      <c r="OA39" s="24">
        <f t="shared" si="72"/>
        <v>95.471430842837108</v>
      </c>
      <c r="OB39" s="24">
        <v>0</v>
      </c>
      <c r="OC39" s="24">
        <v>0</v>
      </c>
      <c r="OD39" s="24">
        <v>0</v>
      </c>
      <c r="OE39" s="24">
        <v>0</v>
      </c>
      <c r="OF39" s="24" t="s">
        <v>55</v>
      </c>
      <c r="OG39" s="24">
        <v>0</v>
      </c>
      <c r="OH39" s="24">
        <v>0</v>
      </c>
      <c r="OI39" s="24">
        <v>8850</v>
      </c>
      <c r="OJ39" s="24">
        <v>8850</v>
      </c>
      <c r="OK39" s="24">
        <f t="shared" si="73"/>
        <v>100</v>
      </c>
      <c r="OL39" s="24">
        <v>0</v>
      </c>
      <c r="OM39" s="24">
        <v>0</v>
      </c>
      <c r="ON39" s="24">
        <v>0</v>
      </c>
      <c r="OO39" s="24">
        <v>0</v>
      </c>
      <c r="OP39" s="24" t="s">
        <v>55</v>
      </c>
      <c r="OQ39" s="24">
        <v>0</v>
      </c>
      <c r="OR39" s="24">
        <v>0</v>
      </c>
      <c r="OS39" s="24">
        <v>0</v>
      </c>
      <c r="OT39" s="24">
        <v>0</v>
      </c>
      <c r="OU39" s="24" t="s">
        <v>55</v>
      </c>
      <c r="OV39" s="24">
        <v>0</v>
      </c>
      <c r="OW39" s="24">
        <v>895.8</v>
      </c>
      <c r="OX39" s="24">
        <v>895.8</v>
      </c>
      <c r="OY39" s="24">
        <v>878.3</v>
      </c>
      <c r="OZ39" s="24">
        <f t="shared" si="44"/>
        <v>98.046438937262778</v>
      </c>
      <c r="PA39" s="24">
        <v>0</v>
      </c>
      <c r="PB39" s="24">
        <v>0</v>
      </c>
      <c r="PC39" s="24">
        <v>109</v>
      </c>
      <c r="PD39" s="24">
        <v>109</v>
      </c>
      <c r="PE39" s="24">
        <f t="shared" si="45"/>
        <v>100</v>
      </c>
      <c r="PF39" s="24">
        <v>0</v>
      </c>
      <c r="PG39" s="24">
        <v>0</v>
      </c>
      <c r="PH39" s="24">
        <v>0</v>
      </c>
      <c r="PI39" s="24">
        <v>0</v>
      </c>
      <c r="PJ39" s="24" t="s">
        <v>55</v>
      </c>
      <c r="PK39" s="24">
        <v>18800.7</v>
      </c>
      <c r="PL39" s="24">
        <v>28576.2</v>
      </c>
      <c r="PM39" s="30">
        <v>24800.7</v>
      </c>
      <c r="PN39" s="17">
        <v>24800.6</v>
      </c>
      <c r="PO39" s="17">
        <f>(PN39/PM39)*100</f>
        <v>99.999596785574596</v>
      </c>
      <c r="PP39" s="17">
        <v>0</v>
      </c>
      <c r="PQ39" s="17">
        <v>0</v>
      </c>
      <c r="PR39" s="17">
        <v>0</v>
      </c>
      <c r="PS39" s="17">
        <v>0</v>
      </c>
      <c r="PT39" s="17" t="s">
        <v>55</v>
      </c>
      <c r="PU39" s="17">
        <v>24991.5</v>
      </c>
      <c r="PV39" s="17">
        <v>24991.5</v>
      </c>
      <c r="PW39" s="17">
        <v>66198</v>
      </c>
      <c r="PX39" s="17">
        <v>66198</v>
      </c>
      <c r="PY39" s="18">
        <f t="shared" si="46"/>
        <v>100</v>
      </c>
      <c r="PZ39" s="18">
        <v>0</v>
      </c>
      <c r="QA39" s="18">
        <v>0</v>
      </c>
      <c r="QB39" s="17">
        <v>0</v>
      </c>
      <c r="QC39" s="17">
        <v>0</v>
      </c>
      <c r="QD39" s="18" t="s">
        <v>55</v>
      </c>
      <c r="QE39" s="18">
        <v>0</v>
      </c>
      <c r="QF39" s="18">
        <v>0</v>
      </c>
      <c r="QG39" s="17">
        <v>0</v>
      </c>
      <c r="QH39" s="17">
        <v>0</v>
      </c>
      <c r="QI39" s="18" t="s">
        <v>55</v>
      </c>
      <c r="QJ39" s="18">
        <v>0</v>
      </c>
      <c r="QK39" s="18">
        <v>0</v>
      </c>
      <c r="QL39" s="17">
        <v>0</v>
      </c>
      <c r="QM39" s="17">
        <v>0</v>
      </c>
      <c r="QN39" s="17" t="s">
        <v>55</v>
      </c>
      <c r="QO39" s="17">
        <v>0</v>
      </c>
      <c r="QP39" s="17">
        <v>2887.1</v>
      </c>
      <c r="QQ39" s="17">
        <v>2887.2</v>
      </c>
      <c r="QR39" s="17">
        <v>2887.2</v>
      </c>
      <c r="QS39" s="18">
        <f t="shared" si="47"/>
        <v>100</v>
      </c>
      <c r="QT39" s="18">
        <v>0</v>
      </c>
      <c r="QU39" s="18">
        <v>0</v>
      </c>
      <c r="QV39" s="17">
        <v>0</v>
      </c>
      <c r="QW39" s="17">
        <v>0</v>
      </c>
      <c r="QX39" s="17" t="s">
        <v>55</v>
      </c>
      <c r="QY39" s="17">
        <v>0</v>
      </c>
      <c r="QZ39" s="17">
        <v>0</v>
      </c>
      <c r="RA39" s="17">
        <v>0</v>
      </c>
      <c r="RB39" s="17">
        <v>0</v>
      </c>
      <c r="RC39" s="18" t="s">
        <v>55</v>
      </c>
      <c r="RD39" s="18">
        <v>0</v>
      </c>
      <c r="RE39" s="18">
        <v>0</v>
      </c>
      <c r="RF39" s="17">
        <v>0</v>
      </c>
      <c r="RG39" s="17">
        <v>0</v>
      </c>
      <c r="RH39" s="18" t="s">
        <v>55</v>
      </c>
      <c r="RI39" s="18">
        <v>0</v>
      </c>
      <c r="RJ39" s="18">
        <v>0</v>
      </c>
      <c r="RK39" s="17">
        <v>0</v>
      </c>
      <c r="RL39" s="17">
        <v>0</v>
      </c>
      <c r="RM39" s="18" t="s">
        <v>55</v>
      </c>
      <c r="RN39" s="18">
        <v>0</v>
      </c>
      <c r="RO39" s="18">
        <v>0</v>
      </c>
      <c r="RP39" s="17">
        <v>0</v>
      </c>
      <c r="RQ39" s="17">
        <v>0</v>
      </c>
      <c r="RR39" s="17" t="s">
        <v>55</v>
      </c>
      <c r="RS39" s="17">
        <v>0</v>
      </c>
      <c r="RT39" s="17">
        <v>29.2</v>
      </c>
      <c r="RU39" s="17">
        <v>29.1</v>
      </c>
      <c r="RV39" s="17">
        <v>29.1</v>
      </c>
      <c r="RW39" s="18">
        <f>(RV39/RU39)*100</f>
        <v>100</v>
      </c>
      <c r="RX39" s="18">
        <v>0</v>
      </c>
      <c r="RY39" s="18">
        <v>0</v>
      </c>
      <c r="RZ39" s="17">
        <v>0</v>
      </c>
      <c r="SA39" s="17">
        <v>0</v>
      </c>
      <c r="SB39" s="18" t="s">
        <v>55</v>
      </c>
      <c r="SC39" s="18">
        <v>0</v>
      </c>
      <c r="SD39" s="18">
        <v>0</v>
      </c>
      <c r="SE39" s="18">
        <v>0</v>
      </c>
      <c r="SF39" s="18">
        <v>0</v>
      </c>
      <c r="SG39" s="18" t="s">
        <v>55</v>
      </c>
      <c r="SH39" s="18">
        <v>0</v>
      </c>
      <c r="SI39" s="18">
        <v>0</v>
      </c>
      <c r="SJ39" s="18">
        <v>0</v>
      </c>
      <c r="SK39" s="18">
        <v>0</v>
      </c>
      <c r="SL39" s="18" t="s">
        <v>55</v>
      </c>
      <c r="SM39" s="18">
        <v>0</v>
      </c>
      <c r="SN39" s="18">
        <v>0</v>
      </c>
      <c r="SO39" s="18">
        <v>0</v>
      </c>
      <c r="SP39" s="18">
        <v>0</v>
      </c>
      <c r="SQ39" s="18" t="s">
        <v>55</v>
      </c>
      <c r="SR39" s="18">
        <v>0</v>
      </c>
      <c r="SS39" s="18">
        <v>0</v>
      </c>
      <c r="ST39" s="18">
        <v>0</v>
      </c>
      <c r="SU39" s="18">
        <v>0</v>
      </c>
      <c r="SV39" s="18" t="s">
        <v>55</v>
      </c>
      <c r="SW39" s="18">
        <v>0</v>
      </c>
      <c r="SX39" s="18">
        <v>0</v>
      </c>
      <c r="SY39" s="18">
        <v>0</v>
      </c>
      <c r="SZ39" s="18">
        <v>0</v>
      </c>
      <c r="TA39" s="18" t="s">
        <v>55</v>
      </c>
      <c r="TB39" s="18">
        <v>0</v>
      </c>
      <c r="TC39" s="18">
        <v>0</v>
      </c>
      <c r="TD39" s="17">
        <v>0</v>
      </c>
      <c r="TE39" s="17">
        <v>0</v>
      </c>
      <c r="TF39" s="18" t="s">
        <v>55</v>
      </c>
      <c r="TG39" s="18">
        <v>0</v>
      </c>
      <c r="TH39" s="18">
        <v>0</v>
      </c>
      <c r="TI39" s="17">
        <v>0</v>
      </c>
      <c r="TJ39" s="17">
        <v>0</v>
      </c>
      <c r="TK39" s="18" t="s">
        <v>55</v>
      </c>
      <c r="TL39" s="18">
        <v>0</v>
      </c>
      <c r="TM39" s="18">
        <v>0</v>
      </c>
      <c r="TN39" s="17">
        <v>0</v>
      </c>
      <c r="TO39" s="17">
        <v>0</v>
      </c>
      <c r="TP39" s="18" t="s">
        <v>55</v>
      </c>
      <c r="TQ39" s="18">
        <v>0</v>
      </c>
      <c r="TR39" s="18">
        <v>0</v>
      </c>
      <c r="TS39" s="18">
        <v>0</v>
      </c>
      <c r="TT39" s="18">
        <v>0</v>
      </c>
      <c r="TU39" s="18" t="s">
        <v>55</v>
      </c>
      <c r="TV39" s="44">
        <f t="shared" si="48"/>
        <v>534737.5</v>
      </c>
      <c r="TW39" s="44">
        <f t="shared" si="49"/>
        <v>650765</v>
      </c>
      <c r="TX39" s="44">
        <f t="shared" si="50"/>
        <v>706468</v>
      </c>
      <c r="TY39" s="44">
        <f t="shared" si="51"/>
        <v>702882.6</v>
      </c>
      <c r="TZ39" s="45">
        <f t="shared" si="22"/>
        <v>99.492489397962814</v>
      </c>
      <c r="UA39" s="7"/>
      <c r="UB39" s="7"/>
      <c r="UD39" s="9"/>
    </row>
    <row r="40" spans="1:550" x14ac:dyDescent="0.2">
      <c r="A40" s="20" t="s">
        <v>11</v>
      </c>
      <c r="B40" s="47">
        <f t="shared" si="23"/>
        <v>78458</v>
      </c>
      <c r="C40" s="47">
        <f t="shared" si="23"/>
        <v>85566.7</v>
      </c>
      <c r="D40" s="44">
        <f t="shared" si="105"/>
        <v>86266.7</v>
      </c>
      <c r="E40" s="44">
        <f t="shared" si="105"/>
        <v>86266.7</v>
      </c>
      <c r="F40" s="45">
        <f>E40/D40*100</f>
        <v>100</v>
      </c>
      <c r="G40" s="17">
        <v>78458</v>
      </c>
      <c r="H40" s="17">
        <v>78458</v>
      </c>
      <c r="I40" s="30">
        <v>78458</v>
      </c>
      <c r="J40" s="17">
        <v>78458</v>
      </c>
      <c r="K40" s="17">
        <f t="shared" si="85"/>
        <v>100</v>
      </c>
      <c r="L40" s="17">
        <v>0</v>
      </c>
      <c r="M40" s="17">
        <v>2301.6999999999998</v>
      </c>
      <c r="N40" s="30">
        <v>2301.6999999999998</v>
      </c>
      <c r="O40" s="30">
        <v>2301.6999999999998</v>
      </c>
      <c r="P40" s="17">
        <f>(O40/N40)*100</f>
        <v>100</v>
      </c>
      <c r="Q40" s="17">
        <v>0</v>
      </c>
      <c r="R40" s="17">
        <v>0</v>
      </c>
      <c r="S40" s="17">
        <v>0</v>
      </c>
      <c r="T40" s="17">
        <v>0</v>
      </c>
      <c r="U40" s="17" t="s">
        <v>55</v>
      </c>
      <c r="V40" s="33">
        <v>0</v>
      </c>
      <c r="W40" s="33">
        <v>4807</v>
      </c>
      <c r="X40" s="33">
        <v>4807</v>
      </c>
      <c r="Y40" s="33">
        <v>4807</v>
      </c>
      <c r="Z40" s="18">
        <f t="shared" si="24"/>
        <v>100</v>
      </c>
      <c r="AA40" s="28">
        <v>0</v>
      </c>
      <c r="AB40" s="28">
        <v>0</v>
      </c>
      <c r="AC40" s="33">
        <v>700</v>
      </c>
      <c r="AD40" s="33">
        <v>700</v>
      </c>
      <c r="AE40" s="18">
        <f t="shared" si="25"/>
        <v>100</v>
      </c>
      <c r="AF40" s="44">
        <f t="shared" si="57"/>
        <v>12318</v>
      </c>
      <c r="AG40" s="44">
        <f t="shared" si="58"/>
        <v>53721.499999999993</v>
      </c>
      <c r="AH40" s="44">
        <f t="shared" si="59"/>
        <v>53054.5</v>
      </c>
      <c r="AI40" s="44">
        <f t="shared" si="60"/>
        <v>50824</v>
      </c>
      <c r="AJ40" s="45">
        <f t="shared" si="27"/>
        <v>95.795832587245187</v>
      </c>
      <c r="AK40" s="17">
        <v>0</v>
      </c>
      <c r="AL40" s="17">
        <v>4063.5</v>
      </c>
      <c r="AM40" s="17">
        <v>4063.5</v>
      </c>
      <c r="AN40" s="17">
        <v>4021.2</v>
      </c>
      <c r="AO40" s="17">
        <f>AN40/AM40%</f>
        <v>98.959025470653373</v>
      </c>
      <c r="AP40" s="17">
        <v>0</v>
      </c>
      <c r="AQ40" s="17">
        <v>0</v>
      </c>
      <c r="AR40" s="30">
        <v>0</v>
      </c>
      <c r="AS40" s="17">
        <v>0</v>
      </c>
      <c r="AT40" s="17" t="s">
        <v>55</v>
      </c>
      <c r="AU40" s="17">
        <v>0</v>
      </c>
      <c r="AV40" s="17">
        <v>0</v>
      </c>
      <c r="AW40" s="17">
        <v>0</v>
      </c>
      <c r="AX40" s="17">
        <v>0</v>
      </c>
      <c r="AY40" s="17" t="s">
        <v>55</v>
      </c>
      <c r="AZ40" s="17">
        <v>0</v>
      </c>
      <c r="BA40" s="17">
        <v>0</v>
      </c>
      <c r="BB40" s="30">
        <v>0</v>
      </c>
      <c r="BC40" s="17">
        <v>0</v>
      </c>
      <c r="BD40" s="17" t="s">
        <v>55</v>
      </c>
      <c r="BE40" s="17">
        <v>0</v>
      </c>
      <c r="BF40" s="17">
        <v>0</v>
      </c>
      <c r="BG40" s="30">
        <v>0</v>
      </c>
      <c r="BH40" s="17">
        <f>BG40</f>
        <v>0</v>
      </c>
      <c r="BI40" s="17" t="s">
        <v>55</v>
      </c>
      <c r="BJ40" s="17">
        <v>0</v>
      </c>
      <c r="BK40" s="17">
        <v>0</v>
      </c>
      <c r="BL40" s="30">
        <v>0</v>
      </c>
      <c r="BM40" s="30">
        <v>0</v>
      </c>
      <c r="BN40" s="17" t="s">
        <v>55</v>
      </c>
      <c r="BO40" s="17">
        <v>0</v>
      </c>
      <c r="BP40" s="17">
        <v>0</v>
      </c>
      <c r="BQ40" s="30">
        <v>0</v>
      </c>
      <c r="BR40" s="30">
        <v>0</v>
      </c>
      <c r="BS40" s="17" t="s">
        <v>55</v>
      </c>
      <c r="BT40" s="17">
        <v>2660.9</v>
      </c>
      <c r="BU40" s="17">
        <v>6965.9</v>
      </c>
      <c r="BV40" s="17">
        <v>6992.8</v>
      </c>
      <c r="BW40" s="17">
        <v>7010.2</v>
      </c>
      <c r="BX40" s="17">
        <f>(BW40/BV40)*100</f>
        <v>100.24882736529001</v>
      </c>
      <c r="BY40" s="17">
        <v>0</v>
      </c>
      <c r="BZ40" s="17">
        <v>0</v>
      </c>
      <c r="CA40" s="17">
        <v>0</v>
      </c>
      <c r="CB40" s="17">
        <v>0</v>
      </c>
      <c r="CC40" s="17" t="s">
        <v>55</v>
      </c>
      <c r="CD40" s="17">
        <v>0</v>
      </c>
      <c r="CE40" s="17">
        <v>0</v>
      </c>
      <c r="CF40" s="17">
        <v>0</v>
      </c>
      <c r="CG40" s="17">
        <v>0</v>
      </c>
      <c r="CH40" s="17" t="s">
        <v>55</v>
      </c>
      <c r="CI40" s="17">
        <v>0</v>
      </c>
      <c r="CJ40" s="17">
        <v>0</v>
      </c>
      <c r="CK40" s="17">
        <v>0</v>
      </c>
      <c r="CL40" s="17">
        <v>0</v>
      </c>
      <c r="CM40" s="17" t="s">
        <v>55</v>
      </c>
      <c r="CN40" s="17">
        <v>0</v>
      </c>
      <c r="CO40" s="17">
        <v>4957.2</v>
      </c>
      <c r="CP40" s="17">
        <v>4957.2</v>
      </c>
      <c r="CQ40" s="17">
        <v>3495.7</v>
      </c>
      <c r="CR40" s="17">
        <f t="shared" si="28"/>
        <v>70.517630920681029</v>
      </c>
      <c r="CS40" s="17">
        <v>0</v>
      </c>
      <c r="CT40" s="17">
        <v>0</v>
      </c>
      <c r="CU40" s="17">
        <v>0</v>
      </c>
      <c r="CV40" s="17">
        <v>0</v>
      </c>
      <c r="CW40" s="17" t="s">
        <v>55</v>
      </c>
      <c r="CX40" s="17">
        <v>0</v>
      </c>
      <c r="CY40" s="17">
        <v>0</v>
      </c>
      <c r="CZ40" s="17">
        <v>0</v>
      </c>
      <c r="DA40" s="17">
        <v>0</v>
      </c>
      <c r="DB40" s="18" t="s">
        <v>55</v>
      </c>
      <c r="DC40" s="18">
        <v>0</v>
      </c>
      <c r="DD40" s="18">
        <v>0</v>
      </c>
      <c r="DE40" s="17">
        <v>0</v>
      </c>
      <c r="DF40" s="17">
        <v>0</v>
      </c>
      <c r="DG40" s="17" t="s">
        <v>55</v>
      </c>
      <c r="DH40" s="17">
        <v>0</v>
      </c>
      <c r="DI40" s="17">
        <v>0</v>
      </c>
      <c r="DJ40" s="17">
        <v>0</v>
      </c>
      <c r="DK40" s="17">
        <v>0</v>
      </c>
      <c r="DL40" s="17" t="s">
        <v>55</v>
      </c>
      <c r="DM40" s="17">
        <v>0</v>
      </c>
      <c r="DN40" s="17">
        <v>0</v>
      </c>
      <c r="DO40" s="30">
        <v>0</v>
      </c>
      <c r="DP40" s="30">
        <v>0</v>
      </c>
      <c r="DQ40" s="17" t="s">
        <v>55</v>
      </c>
      <c r="DR40" s="17">
        <v>0</v>
      </c>
      <c r="DS40" s="17">
        <v>0</v>
      </c>
      <c r="DT40" s="30">
        <v>0</v>
      </c>
      <c r="DU40" s="30">
        <v>0</v>
      </c>
      <c r="DV40" s="17" t="s">
        <v>55</v>
      </c>
      <c r="DW40" s="17">
        <v>0</v>
      </c>
      <c r="DX40" s="17">
        <v>0</v>
      </c>
      <c r="DY40" s="30">
        <v>0</v>
      </c>
      <c r="DZ40" s="30">
        <v>0</v>
      </c>
      <c r="EA40" s="17" t="s">
        <v>55</v>
      </c>
      <c r="EB40" s="17">
        <v>0</v>
      </c>
      <c r="EC40" s="17">
        <v>0</v>
      </c>
      <c r="ED40" s="30">
        <v>0</v>
      </c>
      <c r="EE40" s="30">
        <v>0</v>
      </c>
      <c r="EF40" s="17" t="s">
        <v>55</v>
      </c>
      <c r="EG40" s="17">
        <v>0</v>
      </c>
      <c r="EH40" s="17">
        <v>0</v>
      </c>
      <c r="EI40" s="17">
        <v>0</v>
      </c>
      <c r="EJ40" s="17">
        <v>0</v>
      </c>
      <c r="EK40" s="17" t="s">
        <v>55</v>
      </c>
      <c r="EL40" s="17">
        <v>0</v>
      </c>
      <c r="EM40" s="17">
        <v>0</v>
      </c>
      <c r="EN40" s="17">
        <v>0</v>
      </c>
      <c r="EO40" s="17">
        <v>0</v>
      </c>
      <c r="EP40" s="17" t="s">
        <v>55</v>
      </c>
      <c r="EQ40" s="17">
        <v>0</v>
      </c>
      <c r="ER40" s="17">
        <v>0</v>
      </c>
      <c r="ES40" s="17">
        <v>0</v>
      </c>
      <c r="ET40" s="17">
        <v>0</v>
      </c>
      <c r="EU40" s="17" t="s">
        <v>55</v>
      </c>
      <c r="EV40" s="17">
        <v>0</v>
      </c>
      <c r="EW40" s="17">
        <v>0</v>
      </c>
      <c r="EX40" s="24">
        <v>0</v>
      </c>
      <c r="EY40" s="24">
        <v>0</v>
      </c>
      <c r="EZ40" s="24" t="s">
        <v>55</v>
      </c>
      <c r="FA40" s="24">
        <v>0</v>
      </c>
      <c r="FB40" s="24">
        <v>0</v>
      </c>
      <c r="FC40" s="24">
        <v>0</v>
      </c>
      <c r="FD40" s="24">
        <v>0</v>
      </c>
      <c r="FE40" s="24" t="s">
        <v>55</v>
      </c>
      <c r="FF40" s="24">
        <v>0</v>
      </c>
      <c r="FG40" s="24">
        <v>2000</v>
      </c>
      <c r="FH40" s="24">
        <v>2000</v>
      </c>
      <c r="FI40" s="24">
        <v>2000</v>
      </c>
      <c r="FJ40" s="24">
        <f t="shared" si="64"/>
        <v>100</v>
      </c>
      <c r="FK40" s="24">
        <v>2393.1</v>
      </c>
      <c r="FL40" s="24">
        <v>2393.1</v>
      </c>
      <c r="FM40" s="24">
        <v>307.7</v>
      </c>
      <c r="FN40" s="24">
        <v>307.7</v>
      </c>
      <c r="FO40" s="24">
        <f t="shared" si="30"/>
        <v>100</v>
      </c>
      <c r="FP40" s="24">
        <v>0</v>
      </c>
      <c r="FQ40" s="24">
        <v>0</v>
      </c>
      <c r="FR40" s="24">
        <v>0</v>
      </c>
      <c r="FS40" s="24">
        <v>0</v>
      </c>
      <c r="FT40" s="24" t="s">
        <v>55</v>
      </c>
      <c r="FU40" s="24">
        <v>72.7</v>
      </c>
      <c r="FV40" s="24">
        <v>145.5</v>
      </c>
      <c r="FW40" s="24">
        <v>145.4</v>
      </c>
      <c r="FX40" s="17">
        <v>145.4</v>
      </c>
      <c r="FY40" s="24">
        <f>(FX40/FW40)*100</f>
        <v>100</v>
      </c>
      <c r="FZ40" s="24">
        <v>0</v>
      </c>
      <c r="GA40" s="24">
        <v>7565.8</v>
      </c>
      <c r="GB40" s="24">
        <v>7565.8</v>
      </c>
      <c r="GC40" s="24">
        <v>7565.8</v>
      </c>
      <c r="GD40" s="24">
        <f t="shared" si="31"/>
        <v>100</v>
      </c>
      <c r="GE40" s="24">
        <v>0</v>
      </c>
      <c r="GF40" s="24">
        <v>0</v>
      </c>
      <c r="GG40" s="24">
        <v>0</v>
      </c>
      <c r="GH40" s="24">
        <v>0</v>
      </c>
      <c r="GI40" s="24" t="s">
        <v>55</v>
      </c>
      <c r="GJ40" s="24">
        <v>0</v>
      </c>
      <c r="GK40" s="24">
        <v>0</v>
      </c>
      <c r="GL40" s="24">
        <v>0</v>
      </c>
      <c r="GM40" s="17">
        <v>0</v>
      </c>
      <c r="GN40" s="24" t="s">
        <v>55</v>
      </c>
      <c r="GO40" s="24">
        <v>0</v>
      </c>
      <c r="GP40" s="24">
        <v>0</v>
      </c>
      <c r="GQ40" s="24">
        <v>0</v>
      </c>
      <c r="GR40" s="24">
        <v>0</v>
      </c>
      <c r="GS40" s="25" t="s">
        <v>55</v>
      </c>
      <c r="GT40" s="25">
        <v>0</v>
      </c>
      <c r="GU40" s="25">
        <v>0</v>
      </c>
      <c r="GV40" s="24">
        <v>0</v>
      </c>
      <c r="GW40" s="24">
        <v>0</v>
      </c>
      <c r="GX40" s="24" t="s">
        <v>55</v>
      </c>
      <c r="GY40" s="24">
        <v>7191.3</v>
      </c>
      <c r="GZ40" s="24">
        <v>17728.400000000001</v>
      </c>
      <c r="HA40" s="24">
        <v>19120</v>
      </c>
      <c r="HB40" s="24">
        <v>19120</v>
      </c>
      <c r="HC40" s="24">
        <f t="shared" si="33"/>
        <v>100</v>
      </c>
      <c r="HD40" s="24">
        <v>0</v>
      </c>
      <c r="HE40" s="24">
        <v>0</v>
      </c>
      <c r="HF40" s="24">
        <v>0</v>
      </c>
      <c r="HG40" s="24">
        <v>0</v>
      </c>
      <c r="HH40" s="24" t="s">
        <v>55</v>
      </c>
      <c r="HI40" s="24">
        <v>0</v>
      </c>
      <c r="HJ40" s="24">
        <v>0</v>
      </c>
      <c r="HK40" s="24">
        <v>0</v>
      </c>
      <c r="HL40" s="24">
        <v>0</v>
      </c>
      <c r="HM40" s="24" t="s">
        <v>55</v>
      </c>
      <c r="HN40" s="24">
        <v>0</v>
      </c>
      <c r="HO40" s="24">
        <v>0</v>
      </c>
      <c r="HP40" s="24">
        <v>0</v>
      </c>
      <c r="HQ40" s="24">
        <v>0</v>
      </c>
      <c r="HR40" s="24" t="s">
        <v>55</v>
      </c>
      <c r="HS40" s="24">
        <v>0</v>
      </c>
      <c r="HT40" s="24">
        <v>0</v>
      </c>
      <c r="HU40" s="24">
        <v>0</v>
      </c>
      <c r="HV40" s="24">
        <v>0</v>
      </c>
      <c r="HW40" s="24" t="s">
        <v>55</v>
      </c>
      <c r="HX40" s="24">
        <v>0</v>
      </c>
      <c r="HY40" s="24">
        <v>0</v>
      </c>
      <c r="HZ40" s="24">
        <v>0</v>
      </c>
      <c r="IA40" s="24">
        <v>0</v>
      </c>
      <c r="IB40" s="24" t="s">
        <v>55</v>
      </c>
      <c r="IC40" s="24">
        <v>0</v>
      </c>
      <c r="ID40" s="24">
        <v>7902.1</v>
      </c>
      <c r="IE40" s="24">
        <v>7902.1</v>
      </c>
      <c r="IF40" s="24">
        <v>7158</v>
      </c>
      <c r="IG40" s="24">
        <f t="shared" si="78"/>
        <v>90.583515774287847</v>
      </c>
      <c r="IH40" s="24">
        <v>0</v>
      </c>
      <c r="II40" s="24">
        <v>0</v>
      </c>
      <c r="IJ40" s="24">
        <v>0</v>
      </c>
      <c r="IK40" s="24">
        <v>0</v>
      </c>
      <c r="IL40" s="25" t="s">
        <v>55</v>
      </c>
      <c r="IM40" s="15">
        <f t="shared" si="65"/>
        <v>166668.10000000003</v>
      </c>
      <c r="IN40" s="15">
        <f t="shared" si="66"/>
        <v>194047.40000000002</v>
      </c>
      <c r="IO40" s="15">
        <f t="shared" si="67"/>
        <v>198574.70000000004</v>
      </c>
      <c r="IP40" s="15">
        <f t="shared" si="68"/>
        <v>198467.40000000002</v>
      </c>
      <c r="IQ40" s="13">
        <f t="shared" si="90"/>
        <v>99.945964918995216</v>
      </c>
      <c r="IR40" s="17">
        <v>1359.2</v>
      </c>
      <c r="IS40" s="17">
        <v>1359.2</v>
      </c>
      <c r="IT40" s="17">
        <v>1359.2</v>
      </c>
      <c r="IU40" s="17">
        <v>1359.2</v>
      </c>
      <c r="IV40" s="17">
        <f t="shared" si="4"/>
        <v>100</v>
      </c>
      <c r="IW40" s="17">
        <v>0</v>
      </c>
      <c r="IX40" s="17">
        <v>0</v>
      </c>
      <c r="IY40" s="17">
        <v>0</v>
      </c>
      <c r="IZ40" s="17">
        <v>0</v>
      </c>
      <c r="JA40" s="18" t="s">
        <v>55</v>
      </c>
      <c r="JB40" s="18">
        <v>0.3</v>
      </c>
      <c r="JC40" s="18">
        <v>0.3</v>
      </c>
      <c r="JD40" s="26">
        <v>0.3</v>
      </c>
      <c r="JE40" s="26">
        <v>0.3</v>
      </c>
      <c r="JF40" s="17">
        <f t="shared" si="92"/>
        <v>100</v>
      </c>
      <c r="JG40" s="17">
        <v>56502.9</v>
      </c>
      <c r="JH40" s="17">
        <v>62396.5</v>
      </c>
      <c r="JI40" s="26">
        <v>66923.8</v>
      </c>
      <c r="JJ40" s="17">
        <v>66923.8</v>
      </c>
      <c r="JK40" s="17">
        <f t="shared" si="35"/>
        <v>100</v>
      </c>
      <c r="JL40" s="17">
        <v>91039.2</v>
      </c>
      <c r="JM40" s="17">
        <v>117018.8</v>
      </c>
      <c r="JN40" s="24">
        <v>117018.8</v>
      </c>
      <c r="JO40" s="24">
        <v>117012.4</v>
      </c>
      <c r="JP40" s="25">
        <f t="shared" si="36"/>
        <v>99.994530793342591</v>
      </c>
      <c r="JQ40" s="25">
        <v>4970.7</v>
      </c>
      <c r="JR40" s="25">
        <v>3638.5</v>
      </c>
      <c r="JS40" s="26">
        <v>3638.5</v>
      </c>
      <c r="JT40" s="24">
        <v>3638.5</v>
      </c>
      <c r="JU40" s="24">
        <f t="shared" si="37"/>
        <v>100</v>
      </c>
      <c r="JV40" s="24">
        <v>1008.3</v>
      </c>
      <c r="JW40" s="24">
        <v>0</v>
      </c>
      <c r="JX40" s="26">
        <v>0</v>
      </c>
      <c r="JY40" s="17">
        <v>0</v>
      </c>
      <c r="JZ40" s="17" t="s">
        <v>55</v>
      </c>
      <c r="KA40" s="17">
        <v>0</v>
      </c>
      <c r="KB40" s="17">
        <v>0</v>
      </c>
      <c r="KC40" s="17">
        <v>0</v>
      </c>
      <c r="KD40" s="17">
        <v>0</v>
      </c>
      <c r="KE40" s="17" t="s">
        <v>55</v>
      </c>
      <c r="KF40" s="17">
        <v>0</v>
      </c>
      <c r="KG40" s="17">
        <v>0</v>
      </c>
      <c r="KH40" s="26">
        <v>0</v>
      </c>
      <c r="KI40" s="26">
        <v>0</v>
      </c>
      <c r="KJ40" s="17" t="s">
        <v>55</v>
      </c>
      <c r="KK40" s="17">
        <v>499.2</v>
      </c>
      <c r="KL40" s="17">
        <v>29.2</v>
      </c>
      <c r="KM40" s="26">
        <v>29.2</v>
      </c>
      <c r="KN40" s="17">
        <v>29.2</v>
      </c>
      <c r="KO40" s="17">
        <f t="shared" si="8"/>
        <v>100</v>
      </c>
      <c r="KP40" s="17">
        <v>0</v>
      </c>
      <c r="KQ40" s="17">
        <v>0</v>
      </c>
      <c r="KR40" s="26">
        <v>0</v>
      </c>
      <c r="KS40" s="26">
        <v>0</v>
      </c>
      <c r="KT40" s="17" t="s">
        <v>55</v>
      </c>
      <c r="KU40" s="17">
        <v>1.9</v>
      </c>
      <c r="KV40" s="17">
        <v>1.9</v>
      </c>
      <c r="KW40" s="26">
        <v>1.9</v>
      </c>
      <c r="KX40" s="17">
        <v>1.9</v>
      </c>
      <c r="KY40" s="17">
        <f t="shared" si="93"/>
        <v>100</v>
      </c>
      <c r="KZ40" s="17">
        <v>63.6</v>
      </c>
      <c r="LA40" s="17">
        <v>48</v>
      </c>
      <c r="LB40" s="26">
        <v>48</v>
      </c>
      <c r="LC40" s="17">
        <v>48</v>
      </c>
      <c r="LD40" s="17">
        <f t="shared" si="94"/>
        <v>100</v>
      </c>
      <c r="LE40" s="17">
        <v>1.5</v>
      </c>
      <c r="LF40" s="17">
        <v>0</v>
      </c>
      <c r="LG40" s="26">
        <v>0</v>
      </c>
      <c r="LH40" s="17">
        <v>0</v>
      </c>
      <c r="LI40" s="17" t="s">
        <v>55</v>
      </c>
      <c r="LJ40" s="17">
        <v>545.20000000000005</v>
      </c>
      <c r="LK40" s="17">
        <v>545.20000000000005</v>
      </c>
      <c r="LL40" s="26">
        <v>545.20000000000005</v>
      </c>
      <c r="LM40" s="17">
        <v>545.20000000000005</v>
      </c>
      <c r="LN40" s="17">
        <f t="shared" si="95"/>
        <v>99.999999999999986</v>
      </c>
      <c r="LO40" s="17">
        <v>221.6</v>
      </c>
      <c r="LP40" s="17">
        <v>221.6</v>
      </c>
      <c r="LQ40" s="26">
        <v>221.6</v>
      </c>
      <c r="LR40" s="17">
        <v>221.6</v>
      </c>
      <c r="LS40" s="17">
        <f t="shared" si="96"/>
        <v>100.00000000000001</v>
      </c>
      <c r="LT40" s="17">
        <v>0</v>
      </c>
      <c r="LU40" s="17">
        <v>0</v>
      </c>
      <c r="LV40" s="26">
        <v>0</v>
      </c>
      <c r="LW40" s="26">
        <v>0</v>
      </c>
      <c r="LX40" s="17" t="s">
        <v>55</v>
      </c>
      <c r="LY40" s="17">
        <v>0</v>
      </c>
      <c r="LZ40" s="17">
        <v>0</v>
      </c>
      <c r="MA40" s="31">
        <v>0</v>
      </c>
      <c r="MB40" s="17">
        <v>0</v>
      </c>
      <c r="MC40" s="17" t="s">
        <v>55</v>
      </c>
      <c r="MD40" s="17">
        <v>0</v>
      </c>
      <c r="ME40" s="17">
        <v>0</v>
      </c>
      <c r="MF40" s="31">
        <v>0</v>
      </c>
      <c r="MG40" s="17">
        <v>0</v>
      </c>
      <c r="MH40" s="17" t="s">
        <v>55</v>
      </c>
      <c r="MI40" s="17">
        <v>0</v>
      </c>
      <c r="MJ40" s="17">
        <v>0</v>
      </c>
      <c r="MK40" s="26">
        <v>0</v>
      </c>
      <c r="ML40" s="17">
        <v>0</v>
      </c>
      <c r="MM40" s="17" t="s">
        <v>55</v>
      </c>
      <c r="MN40" s="17">
        <v>0</v>
      </c>
      <c r="MO40" s="17">
        <v>0</v>
      </c>
      <c r="MP40" s="26">
        <v>0</v>
      </c>
      <c r="MQ40" s="17">
        <v>0</v>
      </c>
      <c r="MR40" s="17" t="s">
        <v>55</v>
      </c>
      <c r="MS40" s="17">
        <v>1119.8</v>
      </c>
      <c r="MT40" s="17">
        <v>430</v>
      </c>
      <c r="MU40" s="26">
        <v>430</v>
      </c>
      <c r="MV40" s="17">
        <v>430</v>
      </c>
      <c r="MW40" s="17">
        <f>MV40/MU40%</f>
        <v>100</v>
      </c>
      <c r="MX40" s="17">
        <v>949.2</v>
      </c>
      <c r="MY40" s="17">
        <v>0</v>
      </c>
      <c r="MZ40" s="26">
        <v>0</v>
      </c>
      <c r="NA40" s="17">
        <v>0</v>
      </c>
      <c r="NB40" s="17" t="s">
        <v>55</v>
      </c>
      <c r="NC40" s="17">
        <v>290.8</v>
      </c>
      <c r="ND40" s="17">
        <v>0</v>
      </c>
      <c r="NE40" s="17">
        <v>0</v>
      </c>
      <c r="NF40" s="17">
        <v>0</v>
      </c>
      <c r="NG40" s="17" t="s">
        <v>55</v>
      </c>
      <c r="NH40" s="17">
        <v>8094.7</v>
      </c>
      <c r="NI40" s="17">
        <v>8358.2000000000007</v>
      </c>
      <c r="NJ40" s="17">
        <v>8358.2000000000007</v>
      </c>
      <c r="NK40" s="17">
        <v>8257.2999999999993</v>
      </c>
      <c r="NL40" s="17">
        <f t="shared" si="71"/>
        <v>98.792802278002426</v>
      </c>
      <c r="NM40" s="17">
        <v>0</v>
      </c>
      <c r="NN40" s="17">
        <v>0</v>
      </c>
      <c r="NO40" s="17">
        <v>0</v>
      </c>
      <c r="NP40" s="17">
        <v>0</v>
      </c>
      <c r="NQ40" s="17" t="s">
        <v>55</v>
      </c>
      <c r="NR40" s="47">
        <f t="shared" si="39"/>
        <v>21329.5</v>
      </c>
      <c r="NS40" s="47">
        <f t="shared" si="40"/>
        <v>29294.5</v>
      </c>
      <c r="NT40" s="47">
        <f t="shared" si="41"/>
        <v>43051.600000000006</v>
      </c>
      <c r="NU40" s="47">
        <f t="shared" si="42"/>
        <v>42605.100000000006</v>
      </c>
      <c r="NV40" s="52">
        <f t="shared" si="43"/>
        <v>98.962872460024727</v>
      </c>
      <c r="NW40" s="24">
        <v>0</v>
      </c>
      <c r="NX40" s="24">
        <v>4452.8</v>
      </c>
      <c r="NY40" s="24">
        <v>4452.8</v>
      </c>
      <c r="NZ40" s="24">
        <v>4060.6</v>
      </c>
      <c r="OA40" s="24">
        <f t="shared" si="72"/>
        <v>91.192058929213076</v>
      </c>
      <c r="OB40" s="24">
        <v>0</v>
      </c>
      <c r="OC40" s="24">
        <v>0</v>
      </c>
      <c r="OD40" s="24">
        <v>0</v>
      </c>
      <c r="OE40" s="24">
        <v>0</v>
      </c>
      <c r="OF40" s="24" t="s">
        <v>55</v>
      </c>
      <c r="OG40" s="24">
        <v>0</v>
      </c>
      <c r="OH40" s="24">
        <v>0</v>
      </c>
      <c r="OI40" s="24">
        <v>4963.8999999999996</v>
      </c>
      <c r="OJ40" s="24">
        <v>4963.8999999999996</v>
      </c>
      <c r="OK40" s="24">
        <f t="shared" si="73"/>
        <v>100</v>
      </c>
      <c r="OL40" s="24">
        <v>0</v>
      </c>
      <c r="OM40" s="24">
        <v>0</v>
      </c>
      <c r="ON40" s="24">
        <v>8659.2999999999993</v>
      </c>
      <c r="OO40" s="24">
        <v>8659.2999999999993</v>
      </c>
      <c r="OP40" s="24">
        <f>(OO40/ON40)*100</f>
        <v>100</v>
      </c>
      <c r="OQ40" s="24">
        <v>0</v>
      </c>
      <c r="OR40" s="24">
        <v>0</v>
      </c>
      <c r="OS40" s="24">
        <v>0</v>
      </c>
      <c r="OT40" s="24">
        <v>0</v>
      </c>
      <c r="OU40" s="24" t="s">
        <v>55</v>
      </c>
      <c r="OV40" s="24">
        <v>0</v>
      </c>
      <c r="OW40" s="24">
        <v>593.70000000000005</v>
      </c>
      <c r="OX40" s="24">
        <v>593.70000000000005</v>
      </c>
      <c r="OY40" s="24">
        <v>539.4</v>
      </c>
      <c r="OZ40" s="24">
        <f t="shared" si="44"/>
        <v>90.853966649823136</v>
      </c>
      <c r="PA40" s="24">
        <v>0</v>
      </c>
      <c r="PB40" s="24">
        <v>0</v>
      </c>
      <c r="PC40" s="24">
        <v>134</v>
      </c>
      <c r="PD40" s="24">
        <v>134</v>
      </c>
      <c r="PE40" s="24">
        <f t="shared" si="45"/>
        <v>100</v>
      </c>
      <c r="PF40" s="24">
        <v>0</v>
      </c>
      <c r="PG40" s="24">
        <v>0</v>
      </c>
      <c r="PH40" s="24">
        <v>0</v>
      </c>
      <c r="PI40" s="24">
        <v>0</v>
      </c>
      <c r="PJ40" s="24" t="s">
        <v>55</v>
      </c>
      <c r="PK40" s="24">
        <v>0</v>
      </c>
      <c r="PL40" s="24"/>
      <c r="PM40" s="30">
        <v>0</v>
      </c>
      <c r="PN40" s="17">
        <v>0</v>
      </c>
      <c r="PO40" s="17" t="s">
        <v>55</v>
      </c>
      <c r="PP40" s="17">
        <v>0</v>
      </c>
      <c r="PQ40" s="17">
        <v>0</v>
      </c>
      <c r="PR40" s="17">
        <v>0</v>
      </c>
      <c r="PS40" s="17">
        <v>0</v>
      </c>
      <c r="PT40" s="17" t="s">
        <v>55</v>
      </c>
      <c r="PU40" s="17">
        <v>20309.099999999999</v>
      </c>
      <c r="PV40" s="17">
        <v>20309.099999999999</v>
      </c>
      <c r="PW40" s="17">
        <v>20309.099999999999</v>
      </c>
      <c r="PX40" s="17">
        <v>20309.099999999999</v>
      </c>
      <c r="PY40" s="18">
        <f t="shared" si="46"/>
        <v>100</v>
      </c>
      <c r="PZ40" s="18">
        <v>0</v>
      </c>
      <c r="QA40" s="18">
        <v>0</v>
      </c>
      <c r="QB40" s="17">
        <v>0</v>
      </c>
      <c r="QC40" s="17">
        <v>0</v>
      </c>
      <c r="QD40" s="18" t="s">
        <v>55</v>
      </c>
      <c r="QE40" s="18">
        <v>0</v>
      </c>
      <c r="QF40" s="18">
        <v>0</v>
      </c>
      <c r="QG40" s="17">
        <v>0</v>
      </c>
      <c r="QH40" s="17">
        <v>0</v>
      </c>
      <c r="QI40" s="18" t="s">
        <v>55</v>
      </c>
      <c r="QJ40" s="18">
        <v>0</v>
      </c>
      <c r="QK40" s="18">
        <v>0</v>
      </c>
      <c r="QL40" s="17">
        <v>0</v>
      </c>
      <c r="QM40" s="17">
        <v>0</v>
      </c>
      <c r="QN40" s="17" t="s">
        <v>55</v>
      </c>
      <c r="QO40" s="17">
        <v>0</v>
      </c>
      <c r="QP40" s="17">
        <v>2889.3</v>
      </c>
      <c r="QQ40" s="17">
        <v>2889.3</v>
      </c>
      <c r="QR40" s="17">
        <v>2889.3</v>
      </c>
      <c r="QS40" s="18">
        <f t="shared" si="47"/>
        <v>100</v>
      </c>
      <c r="QT40" s="18">
        <v>0</v>
      </c>
      <c r="QU40" s="18">
        <v>0</v>
      </c>
      <c r="QV40" s="17">
        <v>0</v>
      </c>
      <c r="QW40" s="17">
        <v>0</v>
      </c>
      <c r="QX40" s="17" t="s">
        <v>55</v>
      </c>
      <c r="QY40" s="17">
        <v>0</v>
      </c>
      <c r="QZ40" s="17">
        <v>0</v>
      </c>
      <c r="RA40" s="17">
        <v>0</v>
      </c>
      <c r="RB40" s="17">
        <v>0</v>
      </c>
      <c r="RC40" s="18" t="s">
        <v>55</v>
      </c>
      <c r="RD40" s="18">
        <v>0</v>
      </c>
      <c r="RE40" s="18">
        <v>0</v>
      </c>
      <c r="RF40" s="17">
        <v>0</v>
      </c>
      <c r="RG40" s="17">
        <v>0</v>
      </c>
      <c r="RH40" s="18" t="s">
        <v>55</v>
      </c>
      <c r="RI40" s="18">
        <v>0</v>
      </c>
      <c r="RJ40" s="18">
        <v>0</v>
      </c>
      <c r="RK40" s="17">
        <v>0</v>
      </c>
      <c r="RL40" s="17">
        <v>0</v>
      </c>
      <c r="RM40" s="18" t="s">
        <v>55</v>
      </c>
      <c r="RN40" s="18">
        <v>0</v>
      </c>
      <c r="RO40" s="18">
        <v>0</v>
      </c>
      <c r="RP40" s="17">
        <v>0</v>
      </c>
      <c r="RQ40" s="17">
        <v>0</v>
      </c>
      <c r="RR40" s="17" t="s">
        <v>55</v>
      </c>
      <c r="RS40" s="17">
        <v>0</v>
      </c>
      <c r="RT40" s="17">
        <v>29.2</v>
      </c>
      <c r="RU40" s="17">
        <v>29.1</v>
      </c>
      <c r="RV40" s="17">
        <v>29.1</v>
      </c>
      <c r="RW40" s="18">
        <f>(RV40/RU40)*100</f>
        <v>100</v>
      </c>
      <c r="RX40" s="18">
        <v>0</v>
      </c>
      <c r="RY40" s="18">
        <v>0</v>
      </c>
      <c r="RZ40" s="17">
        <v>0</v>
      </c>
      <c r="SA40" s="17">
        <v>0</v>
      </c>
      <c r="SB40" s="18" t="s">
        <v>55</v>
      </c>
      <c r="SC40" s="18">
        <v>0</v>
      </c>
      <c r="SD40" s="18">
        <v>0</v>
      </c>
      <c r="SE40" s="18">
        <v>0</v>
      </c>
      <c r="SF40" s="18">
        <v>0</v>
      </c>
      <c r="SG40" s="18" t="s">
        <v>55</v>
      </c>
      <c r="SH40" s="18">
        <v>0</v>
      </c>
      <c r="SI40" s="18">
        <v>0</v>
      </c>
      <c r="SJ40" s="18">
        <v>0</v>
      </c>
      <c r="SK40" s="18">
        <v>0</v>
      </c>
      <c r="SL40" s="18" t="s">
        <v>55</v>
      </c>
      <c r="SM40" s="18">
        <v>0</v>
      </c>
      <c r="SN40" s="18">
        <v>0</v>
      </c>
      <c r="SO40" s="18">
        <v>0</v>
      </c>
      <c r="SP40" s="18">
        <v>0</v>
      </c>
      <c r="SQ40" s="18" t="s">
        <v>55</v>
      </c>
      <c r="SR40" s="18">
        <v>1020.4</v>
      </c>
      <c r="SS40" s="18">
        <v>1020.4</v>
      </c>
      <c r="ST40" s="18">
        <v>1020.4</v>
      </c>
      <c r="SU40" s="18">
        <v>1020.4</v>
      </c>
      <c r="SV40" s="18">
        <f>(SU40/ST40)*100</f>
        <v>100</v>
      </c>
      <c r="SW40" s="18">
        <v>0</v>
      </c>
      <c r="SX40" s="18">
        <v>0</v>
      </c>
      <c r="SY40" s="18">
        <v>0</v>
      </c>
      <c r="SZ40" s="18">
        <v>0</v>
      </c>
      <c r="TA40" s="18" t="s">
        <v>55</v>
      </c>
      <c r="TB40" s="18">
        <v>0</v>
      </c>
      <c r="TC40" s="18">
        <v>0</v>
      </c>
      <c r="TD40" s="17">
        <v>0</v>
      </c>
      <c r="TE40" s="17">
        <v>0</v>
      </c>
      <c r="TF40" s="18" t="s">
        <v>55</v>
      </c>
      <c r="TG40" s="18">
        <v>0</v>
      </c>
      <c r="TH40" s="18">
        <v>0</v>
      </c>
      <c r="TI40" s="17">
        <v>0</v>
      </c>
      <c r="TJ40" s="17">
        <v>0</v>
      </c>
      <c r="TK40" s="18" t="s">
        <v>55</v>
      </c>
      <c r="TL40" s="18">
        <v>0</v>
      </c>
      <c r="TM40" s="18">
        <v>0</v>
      </c>
      <c r="TN40" s="17">
        <v>0</v>
      </c>
      <c r="TO40" s="17">
        <v>0</v>
      </c>
      <c r="TP40" s="18" t="s">
        <v>55</v>
      </c>
      <c r="TQ40" s="18">
        <v>0</v>
      </c>
      <c r="TR40" s="18">
        <v>0</v>
      </c>
      <c r="TS40" s="18">
        <v>0</v>
      </c>
      <c r="TT40" s="18">
        <v>0</v>
      </c>
      <c r="TU40" s="18" t="s">
        <v>55</v>
      </c>
      <c r="TV40" s="44">
        <f t="shared" si="48"/>
        <v>278773.60000000003</v>
      </c>
      <c r="TW40" s="44">
        <f t="shared" si="49"/>
        <v>362630.1</v>
      </c>
      <c r="TX40" s="44">
        <f t="shared" si="50"/>
        <v>380947.5</v>
      </c>
      <c r="TY40" s="44">
        <f t="shared" si="51"/>
        <v>378163.20000000007</v>
      </c>
      <c r="TZ40" s="45">
        <f t="shared" si="22"/>
        <v>99.269111885496059</v>
      </c>
      <c r="UA40" s="7"/>
      <c r="UB40" s="7"/>
      <c r="UD40" s="9"/>
    </row>
    <row r="41" spans="1:550" x14ac:dyDescent="0.2">
      <c r="A41" s="20" t="s">
        <v>12</v>
      </c>
      <c r="B41" s="47">
        <f t="shared" si="23"/>
        <v>417896.1</v>
      </c>
      <c r="C41" s="47">
        <f t="shared" si="23"/>
        <v>552671.19999999995</v>
      </c>
      <c r="D41" s="44">
        <f t="shared" si="105"/>
        <v>553751.19999999995</v>
      </c>
      <c r="E41" s="44">
        <f t="shared" si="105"/>
        <v>553751.19999999995</v>
      </c>
      <c r="F41" s="45">
        <f>E41/D41*100</f>
        <v>100</v>
      </c>
      <c r="G41" s="17">
        <v>417896.1</v>
      </c>
      <c r="H41" s="17">
        <v>417896.1</v>
      </c>
      <c r="I41" s="30">
        <v>417896.1</v>
      </c>
      <c r="J41" s="17">
        <v>417896.1</v>
      </c>
      <c r="K41" s="17">
        <f t="shared" si="85"/>
        <v>100.00000000000001</v>
      </c>
      <c r="L41" s="17">
        <v>0</v>
      </c>
      <c r="M41" s="17">
        <v>41423.199999999997</v>
      </c>
      <c r="N41" s="30">
        <v>41423.199999999997</v>
      </c>
      <c r="O41" s="30">
        <v>41423.199999999997</v>
      </c>
      <c r="P41" s="17">
        <f>(O41/N41)*100</f>
        <v>100</v>
      </c>
      <c r="Q41" s="17">
        <v>0</v>
      </c>
      <c r="R41" s="17">
        <v>0</v>
      </c>
      <c r="S41" s="17">
        <v>0</v>
      </c>
      <c r="T41" s="17">
        <v>0</v>
      </c>
      <c r="U41" s="17" t="s">
        <v>55</v>
      </c>
      <c r="V41" s="33">
        <v>0</v>
      </c>
      <c r="W41" s="33">
        <v>93351.9</v>
      </c>
      <c r="X41" s="33">
        <v>93351.9</v>
      </c>
      <c r="Y41" s="33">
        <v>93351.9</v>
      </c>
      <c r="Z41" s="18">
        <f t="shared" si="24"/>
        <v>100</v>
      </c>
      <c r="AA41" s="28">
        <v>0</v>
      </c>
      <c r="AB41" s="28">
        <v>0</v>
      </c>
      <c r="AC41" s="33">
        <v>1080</v>
      </c>
      <c r="AD41" s="33">
        <v>1080</v>
      </c>
      <c r="AE41" s="18">
        <f t="shared" si="25"/>
        <v>100</v>
      </c>
      <c r="AF41" s="44">
        <f t="shared" si="57"/>
        <v>552767.5</v>
      </c>
      <c r="AG41" s="44">
        <f t="shared" si="58"/>
        <v>1315805.1000000001</v>
      </c>
      <c r="AH41" s="44">
        <f t="shared" si="59"/>
        <v>1358405.62873</v>
      </c>
      <c r="AI41" s="44">
        <f t="shared" si="60"/>
        <v>1281599.3000000003</v>
      </c>
      <c r="AJ41" s="45">
        <f t="shared" si="27"/>
        <v>94.345847285555834</v>
      </c>
      <c r="AK41" s="17">
        <v>0</v>
      </c>
      <c r="AL41" s="17">
        <v>0</v>
      </c>
      <c r="AM41" s="17">
        <v>0</v>
      </c>
      <c r="AN41" s="17">
        <v>0</v>
      </c>
      <c r="AO41" s="17" t="s">
        <v>55</v>
      </c>
      <c r="AP41" s="17">
        <v>0</v>
      </c>
      <c r="AQ41" s="17">
        <v>0</v>
      </c>
      <c r="AR41" s="17">
        <v>0</v>
      </c>
      <c r="AS41" s="17">
        <v>0</v>
      </c>
      <c r="AT41" s="17" t="s">
        <v>55</v>
      </c>
      <c r="AU41" s="17">
        <v>0</v>
      </c>
      <c r="AV41" s="17">
        <v>8914.1</v>
      </c>
      <c r="AW41" s="17">
        <v>0</v>
      </c>
      <c r="AX41" s="17">
        <v>0</v>
      </c>
      <c r="AY41" s="17" t="s">
        <v>55</v>
      </c>
      <c r="AZ41" s="17">
        <v>12553.4</v>
      </c>
      <c r="BA41" s="17">
        <v>12553.4</v>
      </c>
      <c r="BB41" s="30">
        <v>12553.4</v>
      </c>
      <c r="BC41" s="17">
        <v>12553.4</v>
      </c>
      <c r="BD41" s="17">
        <f>(BC41/BB41)*100</f>
        <v>100</v>
      </c>
      <c r="BE41" s="17">
        <v>1020.3</v>
      </c>
      <c r="BF41" s="17">
        <v>2040.5</v>
      </c>
      <c r="BG41" s="30">
        <v>2040.5</v>
      </c>
      <c r="BH41" s="17">
        <f>BG41</f>
        <v>2040.5</v>
      </c>
      <c r="BI41" s="17">
        <f>BH41/BG41%</f>
        <v>100</v>
      </c>
      <c r="BJ41" s="17">
        <v>0</v>
      </c>
      <c r="BK41" s="17">
        <v>0</v>
      </c>
      <c r="BL41" s="30">
        <v>0</v>
      </c>
      <c r="BM41" s="30">
        <v>0</v>
      </c>
      <c r="BN41" s="17" t="s">
        <v>55</v>
      </c>
      <c r="BO41" s="17">
        <v>0</v>
      </c>
      <c r="BP41" s="17">
        <v>0</v>
      </c>
      <c r="BQ41" s="30">
        <v>0</v>
      </c>
      <c r="BR41" s="30">
        <v>0</v>
      </c>
      <c r="BS41" s="17" t="s">
        <v>55</v>
      </c>
      <c r="BT41" s="17">
        <v>1818.7</v>
      </c>
      <c r="BU41" s="17">
        <v>29544.9</v>
      </c>
      <c r="BV41" s="17">
        <v>29545</v>
      </c>
      <c r="BW41" s="17">
        <v>26776.3</v>
      </c>
      <c r="BX41" s="17">
        <f>(BW41/BV41)*100</f>
        <v>90.628871213403286</v>
      </c>
      <c r="BY41" s="17">
        <v>0</v>
      </c>
      <c r="BZ41" s="17">
        <v>69576.7</v>
      </c>
      <c r="CA41" s="17">
        <v>69576.7</v>
      </c>
      <c r="CB41" s="17">
        <v>69576.7</v>
      </c>
      <c r="CC41" s="17">
        <f>CB41/CA41%</f>
        <v>100</v>
      </c>
      <c r="CD41" s="17">
        <v>0</v>
      </c>
      <c r="CE41" s="17">
        <v>0</v>
      </c>
      <c r="CF41" s="17">
        <v>0</v>
      </c>
      <c r="CG41" s="17">
        <v>0</v>
      </c>
      <c r="CH41" s="17" t="s">
        <v>55</v>
      </c>
      <c r="CI41" s="17">
        <v>0</v>
      </c>
      <c r="CJ41" s="17">
        <v>0</v>
      </c>
      <c r="CK41" s="17">
        <v>0</v>
      </c>
      <c r="CL41" s="17">
        <v>0</v>
      </c>
      <c r="CM41" s="17" t="s">
        <v>55</v>
      </c>
      <c r="CN41" s="17">
        <v>0</v>
      </c>
      <c r="CO41" s="17">
        <v>114126.3</v>
      </c>
      <c r="CP41" s="17">
        <v>114126.3</v>
      </c>
      <c r="CQ41" s="17">
        <v>66237.7</v>
      </c>
      <c r="CR41" s="17">
        <f t="shared" si="28"/>
        <v>58.038944572811005</v>
      </c>
      <c r="CS41" s="17">
        <v>80000</v>
      </c>
      <c r="CT41" s="17">
        <v>80000</v>
      </c>
      <c r="CU41" s="17">
        <v>80000</v>
      </c>
      <c r="CV41" s="17">
        <v>79619.600000000006</v>
      </c>
      <c r="CW41" s="17">
        <f>(CV41/CU41)*100</f>
        <v>99.524500000000003</v>
      </c>
      <c r="CX41" s="17">
        <v>0</v>
      </c>
      <c r="CY41" s="17">
        <v>0</v>
      </c>
      <c r="CZ41" s="17">
        <v>0</v>
      </c>
      <c r="DA41" s="17">
        <v>0</v>
      </c>
      <c r="DB41" s="18" t="s">
        <v>55</v>
      </c>
      <c r="DC41" s="18">
        <v>44.7</v>
      </c>
      <c r="DD41" s="18">
        <v>44.7</v>
      </c>
      <c r="DE41" s="17">
        <v>44.7</v>
      </c>
      <c r="DF41" s="17">
        <v>44.7</v>
      </c>
      <c r="DG41" s="17">
        <f t="shared" si="29"/>
        <v>100</v>
      </c>
      <c r="DH41" s="17">
        <v>0</v>
      </c>
      <c r="DI41" s="17">
        <v>0</v>
      </c>
      <c r="DJ41" s="17">
        <v>0</v>
      </c>
      <c r="DK41" s="17">
        <v>0</v>
      </c>
      <c r="DL41" s="17" t="s">
        <v>55</v>
      </c>
      <c r="DM41" s="17">
        <v>0</v>
      </c>
      <c r="DN41" s="17">
        <v>0</v>
      </c>
      <c r="DO41" s="30">
        <v>0</v>
      </c>
      <c r="DP41" s="30">
        <v>0</v>
      </c>
      <c r="DQ41" s="17" t="s">
        <v>55</v>
      </c>
      <c r="DR41" s="17">
        <v>0</v>
      </c>
      <c r="DS41" s="17">
        <v>0</v>
      </c>
      <c r="DT41" s="30">
        <v>0</v>
      </c>
      <c r="DU41" s="30">
        <v>0</v>
      </c>
      <c r="DV41" s="17" t="s">
        <v>55</v>
      </c>
      <c r="DW41" s="17">
        <v>103853</v>
      </c>
      <c r="DX41" s="17">
        <v>91344.4</v>
      </c>
      <c r="DY41" s="30">
        <f>91344.4</f>
        <v>91344.4</v>
      </c>
      <c r="DZ41" s="17">
        <v>91343.5</v>
      </c>
      <c r="EA41" s="17">
        <f>(DZ41/DY41)*100</f>
        <v>99.999014717924695</v>
      </c>
      <c r="EB41" s="17">
        <v>0</v>
      </c>
      <c r="EC41" s="17">
        <v>0</v>
      </c>
      <c r="ED41" s="30">
        <v>0</v>
      </c>
      <c r="EE41" s="30">
        <v>0</v>
      </c>
      <c r="EF41" s="17" t="s">
        <v>55</v>
      </c>
      <c r="EG41" s="17">
        <v>0</v>
      </c>
      <c r="EH41" s="17">
        <v>0</v>
      </c>
      <c r="EI41" s="17">
        <v>0</v>
      </c>
      <c r="EJ41" s="17">
        <v>0</v>
      </c>
      <c r="EK41" s="17" t="s">
        <v>55</v>
      </c>
      <c r="EL41" s="17">
        <v>0</v>
      </c>
      <c r="EM41" s="17">
        <v>0</v>
      </c>
      <c r="EN41" s="17">
        <v>0</v>
      </c>
      <c r="EO41" s="17">
        <v>0</v>
      </c>
      <c r="EP41" s="17" t="s">
        <v>55</v>
      </c>
      <c r="EQ41" s="17">
        <v>0</v>
      </c>
      <c r="ER41" s="17">
        <v>0</v>
      </c>
      <c r="ES41" s="17">
        <v>0</v>
      </c>
      <c r="ET41" s="17">
        <v>0</v>
      </c>
      <c r="EU41" s="17" t="s">
        <v>55</v>
      </c>
      <c r="EV41" s="17">
        <v>0</v>
      </c>
      <c r="EW41" s="17">
        <v>0</v>
      </c>
      <c r="EX41" s="24">
        <v>0</v>
      </c>
      <c r="EY41" s="24">
        <v>0</v>
      </c>
      <c r="EZ41" s="24" t="s">
        <v>55</v>
      </c>
      <c r="FA41" s="24">
        <v>0</v>
      </c>
      <c r="FB41" s="24">
        <v>0</v>
      </c>
      <c r="FC41" s="24">
        <v>0</v>
      </c>
      <c r="FD41" s="24">
        <v>0</v>
      </c>
      <c r="FE41" s="24" t="s">
        <v>55</v>
      </c>
      <c r="FF41" s="24">
        <v>0</v>
      </c>
      <c r="FG41" s="24">
        <v>48627.199999999997</v>
      </c>
      <c r="FH41" s="24">
        <v>48627.199999999997</v>
      </c>
      <c r="FI41" s="24">
        <v>47116.3</v>
      </c>
      <c r="FJ41" s="24">
        <f t="shared" si="64"/>
        <v>96.892891221374057</v>
      </c>
      <c r="FK41" s="24">
        <v>46116.800000000003</v>
      </c>
      <c r="FL41" s="24">
        <v>46116.800000000003</v>
      </c>
      <c r="FM41" s="24">
        <v>54382</v>
      </c>
      <c r="FN41" s="24">
        <v>54382</v>
      </c>
      <c r="FO41" s="24">
        <f t="shared" si="30"/>
        <v>100</v>
      </c>
      <c r="FP41" s="24">
        <v>0</v>
      </c>
      <c r="FQ41" s="24">
        <v>0</v>
      </c>
      <c r="FR41" s="24">
        <v>0</v>
      </c>
      <c r="FS41" s="24">
        <v>0</v>
      </c>
      <c r="FT41" s="24" t="s">
        <v>55</v>
      </c>
      <c r="FU41" s="24">
        <v>105.2</v>
      </c>
      <c r="FV41" s="24">
        <v>323.39999999999998</v>
      </c>
      <c r="FW41" s="24">
        <v>323.39999999999998</v>
      </c>
      <c r="FX41" s="24">
        <v>323.39999999999998</v>
      </c>
      <c r="FY41" s="24">
        <f>(FX41/FW41)*100</f>
        <v>100</v>
      </c>
      <c r="FZ41" s="24">
        <v>0</v>
      </c>
      <c r="GA41" s="24">
        <v>83761.899999999994</v>
      </c>
      <c r="GB41" s="24">
        <v>83761.899999999994</v>
      </c>
      <c r="GC41" s="24">
        <v>83615.100000000006</v>
      </c>
      <c r="GD41" s="24">
        <f t="shared" si="31"/>
        <v>99.824741320337779</v>
      </c>
      <c r="GE41" s="24">
        <v>0</v>
      </c>
      <c r="GF41" s="24">
        <v>0</v>
      </c>
      <c r="GG41" s="24">
        <v>0</v>
      </c>
      <c r="GH41" s="24">
        <v>0</v>
      </c>
      <c r="GI41" s="24" t="s">
        <v>55</v>
      </c>
      <c r="GJ41" s="24">
        <v>0</v>
      </c>
      <c r="GK41" s="24">
        <v>180207.4</v>
      </c>
      <c r="GL41" s="24">
        <v>180207.4</v>
      </c>
      <c r="GM41" s="24">
        <v>160882</v>
      </c>
      <c r="GN41" s="24">
        <f>GM41/GL41%</f>
        <v>89.276023071194643</v>
      </c>
      <c r="GO41" s="24">
        <v>153076.4</v>
      </c>
      <c r="GP41" s="24">
        <v>342565.6</v>
      </c>
      <c r="GQ41" s="24">
        <v>342565.52873000002</v>
      </c>
      <c r="GR41" s="24">
        <v>342504</v>
      </c>
      <c r="GS41" s="25">
        <f>(GR41/GQ41)*100</f>
        <v>99.982038843713156</v>
      </c>
      <c r="GT41" s="25">
        <v>23815</v>
      </c>
      <c r="GU41" s="25">
        <v>13264.9</v>
      </c>
      <c r="GV41" s="24">
        <v>13264.9</v>
      </c>
      <c r="GW41" s="24">
        <v>12855.7</v>
      </c>
      <c r="GX41" s="24">
        <f>GW41/GV41%</f>
        <v>96.915167095115692</v>
      </c>
      <c r="GY41" s="24">
        <v>66427</v>
      </c>
      <c r="GZ41" s="24">
        <v>101997.6</v>
      </c>
      <c r="HA41" s="24">
        <v>145247</v>
      </c>
      <c r="HB41" s="24">
        <v>145247</v>
      </c>
      <c r="HC41" s="24">
        <f t="shared" si="33"/>
        <v>100</v>
      </c>
      <c r="HD41" s="24">
        <v>0</v>
      </c>
      <c r="HE41" s="24">
        <v>0</v>
      </c>
      <c r="HF41" s="24">
        <v>0</v>
      </c>
      <c r="HG41" s="24">
        <v>0</v>
      </c>
      <c r="HH41" s="24" t="s">
        <v>55</v>
      </c>
      <c r="HI41" s="24">
        <v>0</v>
      </c>
      <c r="HJ41" s="24">
        <v>0</v>
      </c>
      <c r="HK41" s="24">
        <v>0</v>
      </c>
      <c r="HL41" s="24">
        <v>0</v>
      </c>
      <c r="HM41" s="24" t="s">
        <v>55</v>
      </c>
      <c r="HN41" s="24">
        <v>0</v>
      </c>
      <c r="HO41" s="24">
        <v>0</v>
      </c>
      <c r="HP41" s="24">
        <v>0</v>
      </c>
      <c r="HQ41" s="24">
        <v>0</v>
      </c>
      <c r="HR41" s="24" t="s">
        <v>55</v>
      </c>
      <c r="HS41" s="24">
        <v>0</v>
      </c>
      <c r="HT41" s="24">
        <v>0</v>
      </c>
      <c r="HU41" s="24">
        <v>0</v>
      </c>
      <c r="HV41" s="24">
        <v>0</v>
      </c>
      <c r="HW41" s="24" t="s">
        <v>55</v>
      </c>
      <c r="HX41" s="24">
        <v>0</v>
      </c>
      <c r="HY41" s="24">
        <v>10550.1</v>
      </c>
      <c r="HZ41" s="24">
        <v>10550.1</v>
      </c>
      <c r="IA41" s="24">
        <v>10550.1</v>
      </c>
      <c r="IB41" s="24">
        <f>(IA41/HZ41)*100</f>
        <v>100</v>
      </c>
      <c r="IC41" s="24">
        <v>55000</v>
      </c>
      <c r="ID41" s="24">
        <v>72985.899999999994</v>
      </c>
      <c r="IE41" s="24">
        <v>72985.899999999994</v>
      </c>
      <c r="IF41" s="24">
        <v>68672</v>
      </c>
      <c r="IG41" s="24">
        <f t="shared" si="78"/>
        <v>94.089406309985918</v>
      </c>
      <c r="IH41" s="24">
        <v>8937</v>
      </c>
      <c r="II41" s="24">
        <v>7259.3</v>
      </c>
      <c r="IJ41" s="24">
        <v>7259.3</v>
      </c>
      <c r="IK41" s="24">
        <v>7259.3</v>
      </c>
      <c r="IL41" s="25">
        <f>IK41/IJ41%</f>
        <v>100</v>
      </c>
      <c r="IM41" s="15">
        <f t="shared" si="65"/>
        <v>3104066.8000000003</v>
      </c>
      <c r="IN41" s="15">
        <f t="shared" si="66"/>
        <v>3021145.8000000003</v>
      </c>
      <c r="IO41" s="15">
        <f t="shared" si="67"/>
        <v>3105904.7</v>
      </c>
      <c r="IP41" s="15">
        <f t="shared" si="68"/>
        <v>3101704.5999999996</v>
      </c>
      <c r="IQ41" s="13">
        <f t="shared" si="90"/>
        <v>99.864770480562385</v>
      </c>
      <c r="IR41" s="17">
        <v>25622.2</v>
      </c>
      <c r="IS41" s="17">
        <v>22611.3</v>
      </c>
      <c r="IT41" s="17">
        <v>22611.3</v>
      </c>
      <c r="IU41" s="17">
        <v>20901</v>
      </c>
      <c r="IV41" s="17">
        <f t="shared" si="4"/>
        <v>92.436082843533981</v>
      </c>
      <c r="IW41" s="17">
        <v>114.1</v>
      </c>
      <c r="IX41" s="17">
        <v>114.1</v>
      </c>
      <c r="IY41" s="17">
        <v>114.1</v>
      </c>
      <c r="IZ41" s="17">
        <v>114.1</v>
      </c>
      <c r="JA41" s="18">
        <f>(IZ41/IY41)*100</f>
        <v>100</v>
      </c>
      <c r="JB41" s="18">
        <v>39.5</v>
      </c>
      <c r="JC41" s="18">
        <v>39.5</v>
      </c>
      <c r="JD41" s="26">
        <v>39.299999999999997</v>
      </c>
      <c r="JE41" s="26">
        <v>39.299999999999997</v>
      </c>
      <c r="JF41" s="17">
        <f t="shared" si="92"/>
        <v>100</v>
      </c>
      <c r="JG41" s="17">
        <v>1210307.1000000001</v>
      </c>
      <c r="JH41" s="17">
        <v>1199104.7</v>
      </c>
      <c r="JI41" s="26">
        <v>1270806.3</v>
      </c>
      <c r="JJ41" s="17">
        <v>1270806.3</v>
      </c>
      <c r="JK41" s="17">
        <f t="shared" si="35"/>
        <v>100</v>
      </c>
      <c r="JL41" s="17">
        <v>1622268.6</v>
      </c>
      <c r="JM41" s="17">
        <v>1624276.9</v>
      </c>
      <c r="JN41" s="24">
        <v>1637334.4</v>
      </c>
      <c r="JO41" s="24">
        <v>1637334.4</v>
      </c>
      <c r="JP41" s="25">
        <f t="shared" si="36"/>
        <v>100</v>
      </c>
      <c r="JQ41" s="25">
        <v>14212.8</v>
      </c>
      <c r="JR41" s="25">
        <v>8496.9</v>
      </c>
      <c r="JS41" s="26">
        <v>8496.9</v>
      </c>
      <c r="JT41" s="24">
        <v>8496.7999999999993</v>
      </c>
      <c r="JU41" s="24">
        <f t="shared" si="37"/>
        <v>99.998823100189483</v>
      </c>
      <c r="JV41" s="24">
        <v>24119.1</v>
      </c>
      <c r="JW41" s="24">
        <v>7898.5</v>
      </c>
      <c r="JX41" s="26">
        <v>7898.5</v>
      </c>
      <c r="JY41" s="17">
        <v>6748.9</v>
      </c>
      <c r="JZ41" s="17">
        <f>JY41/JX41%</f>
        <v>85.445337722352335</v>
      </c>
      <c r="KA41" s="17">
        <v>6466.6</v>
      </c>
      <c r="KB41" s="17">
        <v>6166.6</v>
      </c>
      <c r="KC41" s="17">
        <v>6166.6</v>
      </c>
      <c r="KD41" s="17">
        <v>5878.1</v>
      </c>
      <c r="KE41" s="17">
        <f>KD41/KC41%</f>
        <v>95.321571044011293</v>
      </c>
      <c r="KF41" s="17">
        <v>0</v>
      </c>
      <c r="KG41" s="17">
        <v>0</v>
      </c>
      <c r="KH41" s="26">
        <v>0</v>
      </c>
      <c r="KI41" s="26">
        <v>0</v>
      </c>
      <c r="KJ41" s="17" t="s">
        <v>55</v>
      </c>
      <c r="KK41" s="17">
        <v>79251</v>
      </c>
      <c r="KL41" s="17">
        <v>33251.1</v>
      </c>
      <c r="KM41" s="26">
        <v>33251.1</v>
      </c>
      <c r="KN41" s="17">
        <v>33251.1</v>
      </c>
      <c r="KO41" s="17">
        <f t="shared" si="8"/>
        <v>100</v>
      </c>
      <c r="KP41" s="17">
        <v>0</v>
      </c>
      <c r="KQ41" s="17">
        <v>0</v>
      </c>
      <c r="KR41" s="26">
        <v>0</v>
      </c>
      <c r="KS41" s="26">
        <v>0</v>
      </c>
      <c r="KT41" s="17" t="s">
        <v>55</v>
      </c>
      <c r="KU41" s="17">
        <v>280.7</v>
      </c>
      <c r="KV41" s="17">
        <v>280.7</v>
      </c>
      <c r="KW41" s="26">
        <v>280.7</v>
      </c>
      <c r="KX41" s="17">
        <v>142.5</v>
      </c>
      <c r="KY41" s="17">
        <f t="shared" si="93"/>
        <v>50.765942287139296</v>
      </c>
      <c r="KZ41" s="17">
        <v>191</v>
      </c>
      <c r="LA41" s="17">
        <v>138</v>
      </c>
      <c r="LB41" s="26">
        <v>138</v>
      </c>
      <c r="LC41" s="17">
        <v>138</v>
      </c>
      <c r="LD41" s="17">
        <f t="shared" si="94"/>
        <v>100.00000000000001</v>
      </c>
      <c r="LE41" s="17">
        <v>12.5</v>
      </c>
      <c r="LF41" s="17">
        <v>19</v>
      </c>
      <c r="LG41" s="26">
        <v>19</v>
      </c>
      <c r="LH41" s="17">
        <v>4.5</v>
      </c>
      <c r="LI41" s="17">
        <f>LH41/LG41%</f>
        <v>23.684210526315788</v>
      </c>
      <c r="LJ41" s="17">
        <v>3434.8</v>
      </c>
      <c r="LK41" s="17">
        <v>4109.7</v>
      </c>
      <c r="LL41" s="26">
        <v>4109.7</v>
      </c>
      <c r="LM41" s="17">
        <v>4109.7</v>
      </c>
      <c r="LN41" s="17">
        <f t="shared" si="95"/>
        <v>99.999999999999986</v>
      </c>
      <c r="LO41" s="17">
        <v>1623.8</v>
      </c>
      <c r="LP41" s="17">
        <v>1623.8</v>
      </c>
      <c r="LQ41" s="26">
        <v>1623.8</v>
      </c>
      <c r="LR41" s="17">
        <v>1623.8</v>
      </c>
      <c r="LS41" s="17">
        <f t="shared" si="96"/>
        <v>100</v>
      </c>
      <c r="LT41" s="17">
        <v>0</v>
      </c>
      <c r="LU41" s="17">
        <v>0</v>
      </c>
      <c r="LV41" s="26">
        <v>0</v>
      </c>
      <c r="LW41" s="26">
        <v>0</v>
      </c>
      <c r="LX41" s="17" t="s">
        <v>55</v>
      </c>
      <c r="LY41" s="17">
        <v>0</v>
      </c>
      <c r="LZ41" s="17">
        <v>0</v>
      </c>
      <c r="MA41" s="31">
        <v>0</v>
      </c>
      <c r="MB41" s="17">
        <v>0</v>
      </c>
      <c r="MC41" s="17" t="s">
        <v>55</v>
      </c>
      <c r="MD41" s="17">
        <v>0</v>
      </c>
      <c r="ME41" s="17">
        <v>0</v>
      </c>
      <c r="MF41" s="31">
        <v>0</v>
      </c>
      <c r="MG41" s="17">
        <v>0</v>
      </c>
      <c r="MH41" s="17" t="s">
        <v>55</v>
      </c>
      <c r="MI41" s="17">
        <v>476.2</v>
      </c>
      <c r="MJ41" s="17">
        <v>476.2</v>
      </c>
      <c r="MK41" s="26">
        <v>476.2</v>
      </c>
      <c r="ML41" s="17">
        <v>0</v>
      </c>
      <c r="MM41" s="17">
        <f>ML41/MK41%</f>
        <v>0</v>
      </c>
      <c r="MN41" s="17">
        <v>2038.6</v>
      </c>
      <c r="MO41" s="17">
        <v>2333.8000000000002</v>
      </c>
      <c r="MP41" s="26">
        <v>2333.8000000000002</v>
      </c>
      <c r="MQ41" s="17">
        <v>2333.8000000000002</v>
      </c>
      <c r="MR41" s="17">
        <v>0</v>
      </c>
      <c r="MS41" s="17">
        <v>7235.5</v>
      </c>
      <c r="MT41" s="17">
        <v>1740</v>
      </c>
      <c r="MU41" s="26">
        <v>1740</v>
      </c>
      <c r="MV41" s="17">
        <v>1697.5</v>
      </c>
      <c r="MW41" s="17">
        <f>MV41/MU41%</f>
        <v>97.55747126436782</v>
      </c>
      <c r="MX41" s="17">
        <v>11890.6</v>
      </c>
      <c r="MY41" s="17">
        <v>14479.9</v>
      </c>
      <c r="MZ41" s="26">
        <v>14479.9</v>
      </c>
      <c r="NA41" s="17">
        <v>14418.6</v>
      </c>
      <c r="NB41" s="17">
        <f t="shared" si="97"/>
        <v>99.576654534907007</v>
      </c>
      <c r="NC41" s="17">
        <v>4940</v>
      </c>
      <c r="ND41" s="17">
        <v>0</v>
      </c>
      <c r="NE41" s="17">
        <v>0</v>
      </c>
      <c r="NF41" s="17">
        <v>0</v>
      </c>
      <c r="NG41" s="17" t="s">
        <v>55</v>
      </c>
      <c r="NH41" s="17">
        <v>89542.1</v>
      </c>
      <c r="NI41" s="17">
        <v>93985.1</v>
      </c>
      <c r="NJ41" s="17">
        <v>93985.1</v>
      </c>
      <c r="NK41" s="17">
        <v>93666.2</v>
      </c>
      <c r="NL41" s="17">
        <f t="shared" si="71"/>
        <v>99.66069089674852</v>
      </c>
      <c r="NM41" s="17">
        <v>0</v>
      </c>
      <c r="NN41" s="17">
        <v>0</v>
      </c>
      <c r="NO41" s="17">
        <v>0</v>
      </c>
      <c r="NP41" s="17">
        <v>0</v>
      </c>
      <c r="NQ41" s="17" t="s">
        <v>55</v>
      </c>
      <c r="NR41" s="47">
        <f t="shared" si="39"/>
        <v>636542.29999999993</v>
      </c>
      <c r="NS41" s="47">
        <f t="shared" si="40"/>
        <v>1101121.5</v>
      </c>
      <c r="NT41" s="47">
        <f t="shared" si="41"/>
        <v>1228427.2</v>
      </c>
      <c r="NU41" s="47">
        <f t="shared" si="42"/>
        <v>1211654.2</v>
      </c>
      <c r="NV41" s="52">
        <f t="shared" si="43"/>
        <v>98.634595521818468</v>
      </c>
      <c r="NW41" s="24">
        <v>0</v>
      </c>
      <c r="NX41" s="24">
        <v>66409.899999999994</v>
      </c>
      <c r="NY41" s="24">
        <v>66409.899999999994</v>
      </c>
      <c r="NZ41" s="24">
        <v>61212.4</v>
      </c>
      <c r="OA41" s="24">
        <f t="shared" si="72"/>
        <v>92.173606645997069</v>
      </c>
      <c r="OB41" s="24">
        <v>0</v>
      </c>
      <c r="OC41" s="24">
        <v>0</v>
      </c>
      <c r="OD41" s="24">
        <v>0</v>
      </c>
      <c r="OE41" s="24">
        <v>0</v>
      </c>
      <c r="OF41" s="24" t="s">
        <v>55</v>
      </c>
      <c r="OG41" s="24">
        <v>0</v>
      </c>
      <c r="OH41" s="24">
        <v>0</v>
      </c>
      <c r="OI41" s="24">
        <v>26500</v>
      </c>
      <c r="OJ41" s="24">
        <v>26500</v>
      </c>
      <c r="OK41" s="24">
        <f t="shared" si="73"/>
        <v>100</v>
      </c>
      <c r="OL41" s="24">
        <v>0</v>
      </c>
      <c r="OM41" s="24">
        <v>0</v>
      </c>
      <c r="ON41" s="24">
        <v>101422.3</v>
      </c>
      <c r="OO41" s="24">
        <v>90445.1</v>
      </c>
      <c r="OP41" s="24">
        <f>(OO41/ON41)*100</f>
        <v>89.176739237820485</v>
      </c>
      <c r="OQ41" s="24">
        <v>0</v>
      </c>
      <c r="OR41" s="24">
        <v>0</v>
      </c>
      <c r="OS41" s="24">
        <v>0</v>
      </c>
      <c r="OT41" s="24">
        <v>0</v>
      </c>
      <c r="OU41" s="24" t="s">
        <v>55</v>
      </c>
      <c r="OV41" s="24">
        <v>0</v>
      </c>
      <c r="OW41" s="24">
        <v>8588</v>
      </c>
      <c r="OX41" s="24">
        <v>8588</v>
      </c>
      <c r="OY41" s="24">
        <v>8119</v>
      </c>
      <c r="OZ41" s="24">
        <f t="shared" si="44"/>
        <v>94.53889147647881</v>
      </c>
      <c r="PA41" s="24">
        <v>0</v>
      </c>
      <c r="PB41" s="24">
        <v>0</v>
      </c>
      <c r="PC41" s="24">
        <v>687</v>
      </c>
      <c r="PD41" s="24">
        <v>687</v>
      </c>
      <c r="PE41" s="24">
        <f t="shared" si="45"/>
        <v>100</v>
      </c>
      <c r="PF41" s="24">
        <v>0</v>
      </c>
      <c r="PG41" s="24">
        <v>0</v>
      </c>
      <c r="PH41" s="24">
        <v>0</v>
      </c>
      <c r="PI41" s="24">
        <v>0</v>
      </c>
      <c r="PJ41" s="24" t="s">
        <v>55</v>
      </c>
      <c r="PK41" s="24">
        <v>0</v>
      </c>
      <c r="PL41" s="24"/>
      <c r="PM41" s="30">
        <v>0</v>
      </c>
      <c r="PN41" s="17">
        <v>0</v>
      </c>
      <c r="PO41" s="17" t="s">
        <v>55</v>
      </c>
      <c r="PP41" s="17">
        <v>0</v>
      </c>
      <c r="PQ41" s="17">
        <v>0</v>
      </c>
      <c r="PR41" s="17">
        <v>0</v>
      </c>
      <c r="PS41" s="17">
        <v>0</v>
      </c>
      <c r="PT41" s="17" t="s">
        <v>55</v>
      </c>
      <c r="PU41" s="17">
        <v>95913.7</v>
      </c>
      <c r="PV41" s="17">
        <v>101416.2</v>
      </c>
      <c r="PW41" s="17">
        <v>101416.2</v>
      </c>
      <c r="PX41" s="17">
        <v>101292</v>
      </c>
      <c r="PY41" s="18">
        <f t="shared" si="46"/>
        <v>99.877534358416113</v>
      </c>
      <c r="PZ41" s="18">
        <v>0</v>
      </c>
      <c r="QA41" s="18">
        <v>6351.3</v>
      </c>
      <c r="QB41" s="17">
        <v>6351.3</v>
      </c>
      <c r="QC41" s="17">
        <v>6351.3</v>
      </c>
      <c r="QD41" s="18">
        <f>(QC41/QB41)*100</f>
        <v>100</v>
      </c>
      <c r="QE41" s="18">
        <v>0</v>
      </c>
      <c r="QF41" s="18">
        <v>0</v>
      </c>
      <c r="QG41" s="17">
        <v>0</v>
      </c>
      <c r="QH41" s="17">
        <v>0</v>
      </c>
      <c r="QI41" s="18" t="s">
        <v>55</v>
      </c>
      <c r="QJ41" s="18">
        <v>0</v>
      </c>
      <c r="QK41" s="18">
        <v>0</v>
      </c>
      <c r="QL41" s="17">
        <v>0</v>
      </c>
      <c r="QM41" s="17">
        <v>0</v>
      </c>
      <c r="QN41" s="17" t="s">
        <v>55</v>
      </c>
      <c r="QO41" s="17">
        <v>0</v>
      </c>
      <c r="QP41" s="17">
        <v>5605.3</v>
      </c>
      <c r="QQ41" s="17">
        <v>5524.4</v>
      </c>
      <c r="QR41" s="17">
        <v>5524.4</v>
      </c>
      <c r="QS41" s="18">
        <f t="shared" si="47"/>
        <v>100</v>
      </c>
      <c r="QT41" s="18">
        <v>0</v>
      </c>
      <c r="QU41" s="18">
        <v>0</v>
      </c>
      <c r="QV41" s="17">
        <v>0</v>
      </c>
      <c r="QW41" s="17">
        <v>0</v>
      </c>
      <c r="QX41" s="17" t="s">
        <v>55</v>
      </c>
      <c r="QY41" s="17">
        <v>0</v>
      </c>
      <c r="QZ41" s="17">
        <v>0</v>
      </c>
      <c r="RA41" s="17">
        <v>0</v>
      </c>
      <c r="RB41" s="17">
        <v>0</v>
      </c>
      <c r="RC41" s="18" t="s">
        <v>55</v>
      </c>
      <c r="RD41" s="18">
        <v>0</v>
      </c>
      <c r="RE41" s="18">
        <v>4759.3</v>
      </c>
      <c r="RF41" s="17">
        <v>4759.3</v>
      </c>
      <c r="RG41" s="17">
        <v>4759.3</v>
      </c>
      <c r="RH41" s="18">
        <f>(RG41/RF41)*100</f>
        <v>100</v>
      </c>
      <c r="RI41" s="18">
        <v>0</v>
      </c>
      <c r="RJ41" s="18">
        <v>143.30000000000001</v>
      </c>
      <c r="RK41" s="17">
        <v>143.30000000000001</v>
      </c>
      <c r="RL41" s="17">
        <v>143.30000000000001</v>
      </c>
      <c r="RM41" s="18">
        <f>(RL41/RK41)*100</f>
        <v>100</v>
      </c>
      <c r="RN41" s="18">
        <v>0</v>
      </c>
      <c r="RO41" s="18">
        <v>0</v>
      </c>
      <c r="RP41" s="17">
        <v>0</v>
      </c>
      <c r="RQ41" s="17">
        <v>0</v>
      </c>
      <c r="RR41" s="17" t="s">
        <v>55</v>
      </c>
      <c r="RS41" s="17">
        <v>0</v>
      </c>
      <c r="RT41" s="17">
        <v>48.4</v>
      </c>
      <c r="RU41" s="17">
        <v>48</v>
      </c>
      <c r="RV41" s="17">
        <v>48</v>
      </c>
      <c r="RW41" s="18">
        <f>(RV41/RU41)*100</f>
        <v>100</v>
      </c>
      <c r="RX41" s="18">
        <v>0</v>
      </c>
      <c r="RY41" s="18">
        <v>48.1</v>
      </c>
      <c r="RZ41" s="17">
        <v>48.1</v>
      </c>
      <c r="SA41" s="17">
        <v>48.1</v>
      </c>
      <c r="SB41" s="18">
        <f>(SA41/RZ41)*100</f>
        <v>100</v>
      </c>
      <c r="SC41" s="18">
        <v>0</v>
      </c>
      <c r="SD41" s="18">
        <v>0</v>
      </c>
      <c r="SE41" s="18">
        <v>0</v>
      </c>
      <c r="SF41" s="18">
        <v>0</v>
      </c>
      <c r="SG41" s="18" t="s">
        <v>55</v>
      </c>
      <c r="SH41" s="18">
        <v>0</v>
      </c>
      <c r="SI41" s="18">
        <v>1222.2</v>
      </c>
      <c r="SJ41" s="18">
        <v>0</v>
      </c>
      <c r="SK41" s="18">
        <v>0</v>
      </c>
      <c r="SL41" s="18" t="s">
        <v>55</v>
      </c>
      <c r="SM41" s="18">
        <v>0</v>
      </c>
      <c r="SN41" s="18">
        <v>60000</v>
      </c>
      <c r="SO41" s="18">
        <v>60000</v>
      </c>
      <c r="SP41" s="18">
        <v>60000</v>
      </c>
      <c r="SQ41" s="18">
        <f t="shared" si="103"/>
        <v>100</v>
      </c>
      <c r="SR41" s="18">
        <v>0</v>
      </c>
      <c r="SS41" s="18">
        <v>0</v>
      </c>
      <c r="ST41" s="18">
        <v>0</v>
      </c>
      <c r="SU41" s="18">
        <v>0</v>
      </c>
      <c r="SV41" s="18" t="s">
        <v>55</v>
      </c>
      <c r="SW41" s="18">
        <v>0</v>
      </c>
      <c r="SX41" s="18">
        <v>0</v>
      </c>
      <c r="SY41" s="18">
        <v>0</v>
      </c>
      <c r="SZ41" s="18">
        <v>0</v>
      </c>
      <c r="TA41" s="18" t="s">
        <v>55</v>
      </c>
      <c r="TB41" s="18">
        <v>0</v>
      </c>
      <c r="TC41" s="18">
        <v>5000</v>
      </c>
      <c r="TD41" s="17">
        <v>5000</v>
      </c>
      <c r="TE41" s="17">
        <v>5000</v>
      </c>
      <c r="TF41" s="18">
        <f>(TE41/TD41)*100</f>
        <v>100</v>
      </c>
      <c r="TG41" s="18">
        <v>0</v>
      </c>
      <c r="TH41" s="18">
        <v>500</v>
      </c>
      <c r="TI41" s="17">
        <v>500</v>
      </c>
      <c r="TJ41" s="17">
        <v>494.9</v>
      </c>
      <c r="TK41" s="18">
        <f t="shared" si="77"/>
        <v>98.97999999999999</v>
      </c>
      <c r="TL41" s="18">
        <v>540628.6</v>
      </c>
      <c r="TM41" s="18">
        <v>841029.5</v>
      </c>
      <c r="TN41" s="17">
        <v>841029.4</v>
      </c>
      <c r="TO41" s="17">
        <v>841029.4</v>
      </c>
      <c r="TP41" s="18">
        <f>(TO41/TN41)*100</f>
        <v>100</v>
      </c>
      <c r="TQ41" s="18">
        <v>0</v>
      </c>
      <c r="TR41" s="18">
        <v>0</v>
      </c>
      <c r="TS41" s="18">
        <v>0</v>
      </c>
      <c r="TT41" s="18">
        <v>0</v>
      </c>
      <c r="TU41" s="18" t="s">
        <v>55</v>
      </c>
      <c r="TV41" s="44">
        <f t="shared" si="48"/>
        <v>4711272.7</v>
      </c>
      <c r="TW41" s="44">
        <f t="shared" si="49"/>
        <v>5990743.6000000006</v>
      </c>
      <c r="TX41" s="44">
        <f t="shared" si="50"/>
        <v>6246488.7287300006</v>
      </c>
      <c r="TY41" s="44">
        <f t="shared" si="51"/>
        <v>6148709.2999999998</v>
      </c>
      <c r="TZ41" s="45">
        <f t="shared" si="22"/>
        <v>98.434649721206156</v>
      </c>
      <c r="UA41" s="7"/>
      <c r="UB41" s="7"/>
      <c r="UD41" s="9"/>
    </row>
    <row r="42" spans="1:550" x14ac:dyDescent="0.2">
      <c r="A42" s="20" t="s">
        <v>29</v>
      </c>
      <c r="B42" s="47">
        <f t="shared" si="23"/>
        <v>59111</v>
      </c>
      <c r="C42" s="47">
        <f t="shared" si="23"/>
        <v>59111</v>
      </c>
      <c r="D42" s="44">
        <f t="shared" si="105"/>
        <v>59761</v>
      </c>
      <c r="E42" s="44">
        <f t="shared" si="105"/>
        <v>59761</v>
      </c>
      <c r="F42" s="45">
        <f>E42/D42*100</f>
        <v>100</v>
      </c>
      <c r="G42" s="17">
        <v>28370</v>
      </c>
      <c r="H42" s="17">
        <v>28370</v>
      </c>
      <c r="I42" s="30">
        <v>28370</v>
      </c>
      <c r="J42" s="17">
        <v>28370</v>
      </c>
      <c r="K42" s="17">
        <f t="shared" si="85"/>
        <v>100</v>
      </c>
      <c r="L42" s="17">
        <v>0</v>
      </c>
      <c r="M42" s="17">
        <v>0</v>
      </c>
      <c r="N42" s="30">
        <v>0</v>
      </c>
      <c r="O42" s="30">
        <v>0</v>
      </c>
      <c r="P42" s="17" t="s">
        <v>55</v>
      </c>
      <c r="Q42" s="17">
        <v>30741</v>
      </c>
      <c r="R42" s="17">
        <v>30741</v>
      </c>
      <c r="S42" s="17">
        <v>30741</v>
      </c>
      <c r="T42" s="17">
        <v>30741</v>
      </c>
      <c r="U42" s="17">
        <f>T42/S42%</f>
        <v>99.999999999999986</v>
      </c>
      <c r="V42" s="33">
        <v>0</v>
      </c>
      <c r="W42" s="33">
        <v>0</v>
      </c>
      <c r="X42" s="33">
        <v>0</v>
      </c>
      <c r="Y42" s="33">
        <v>0</v>
      </c>
      <c r="Z42" s="18" t="s">
        <v>55</v>
      </c>
      <c r="AA42" s="28">
        <v>0</v>
      </c>
      <c r="AB42" s="28">
        <v>0</v>
      </c>
      <c r="AC42" s="33">
        <v>650</v>
      </c>
      <c r="AD42" s="33">
        <v>650</v>
      </c>
      <c r="AE42" s="18">
        <f t="shared" si="25"/>
        <v>100</v>
      </c>
      <c r="AF42" s="44">
        <f t="shared" si="57"/>
        <v>1797.1999999999998</v>
      </c>
      <c r="AG42" s="44">
        <f t="shared" si="58"/>
        <v>13342.400000000001</v>
      </c>
      <c r="AH42" s="44">
        <f t="shared" si="59"/>
        <v>14255.300000000001</v>
      </c>
      <c r="AI42" s="44">
        <f t="shared" si="60"/>
        <v>12482.2</v>
      </c>
      <c r="AJ42" s="45">
        <f t="shared" si="27"/>
        <v>87.561819112891342</v>
      </c>
      <c r="AK42" s="17">
        <v>0</v>
      </c>
      <c r="AL42" s="17">
        <v>0</v>
      </c>
      <c r="AM42" s="17">
        <v>0</v>
      </c>
      <c r="AN42" s="17">
        <v>0</v>
      </c>
      <c r="AO42" s="17" t="s">
        <v>55</v>
      </c>
      <c r="AP42" s="17">
        <v>0</v>
      </c>
      <c r="AQ42" s="17">
        <v>0</v>
      </c>
      <c r="AR42" s="17">
        <v>0</v>
      </c>
      <c r="AS42" s="17">
        <v>0</v>
      </c>
      <c r="AT42" s="17" t="s">
        <v>55</v>
      </c>
      <c r="AU42" s="17">
        <v>0</v>
      </c>
      <c r="AV42" s="17">
        <v>0</v>
      </c>
      <c r="AW42" s="17">
        <v>0</v>
      </c>
      <c r="AX42" s="17">
        <v>0</v>
      </c>
      <c r="AY42" s="17" t="s">
        <v>55</v>
      </c>
      <c r="AZ42" s="17">
        <v>0</v>
      </c>
      <c r="BA42" s="17">
        <v>0</v>
      </c>
      <c r="BB42" s="30">
        <v>0</v>
      </c>
      <c r="BC42" s="17">
        <v>0</v>
      </c>
      <c r="BD42" s="17" t="s">
        <v>55</v>
      </c>
      <c r="BE42" s="17">
        <v>0</v>
      </c>
      <c r="BF42" s="17">
        <v>0</v>
      </c>
      <c r="BG42" s="30">
        <v>0</v>
      </c>
      <c r="BH42" s="17">
        <f>BG42</f>
        <v>0</v>
      </c>
      <c r="BI42" s="17" t="s">
        <v>55</v>
      </c>
      <c r="BJ42" s="17">
        <v>0</v>
      </c>
      <c r="BK42" s="17">
        <v>0</v>
      </c>
      <c r="BL42" s="30">
        <v>0</v>
      </c>
      <c r="BM42" s="30">
        <v>0</v>
      </c>
      <c r="BN42" s="17" t="s">
        <v>55</v>
      </c>
      <c r="BO42" s="17">
        <v>0</v>
      </c>
      <c r="BP42" s="17">
        <v>0</v>
      </c>
      <c r="BQ42" s="30">
        <v>0</v>
      </c>
      <c r="BR42" s="30">
        <v>0</v>
      </c>
      <c r="BS42" s="17" t="s">
        <v>55</v>
      </c>
      <c r="BT42" s="17">
        <v>0</v>
      </c>
      <c r="BU42" s="17">
        <v>0</v>
      </c>
      <c r="BV42" s="17">
        <v>0</v>
      </c>
      <c r="BW42" s="17">
        <v>0</v>
      </c>
      <c r="BX42" s="17" t="s">
        <v>55</v>
      </c>
      <c r="BY42" s="17">
        <v>0</v>
      </c>
      <c r="BZ42" s="17">
        <v>0</v>
      </c>
      <c r="CA42" s="17">
        <v>0</v>
      </c>
      <c r="CB42" s="17">
        <v>0</v>
      </c>
      <c r="CC42" s="17" t="s">
        <v>55</v>
      </c>
      <c r="CD42" s="17">
        <v>0</v>
      </c>
      <c r="CE42" s="17">
        <v>0</v>
      </c>
      <c r="CF42" s="17">
        <v>0</v>
      </c>
      <c r="CG42" s="17">
        <v>0</v>
      </c>
      <c r="CH42" s="17" t="s">
        <v>55</v>
      </c>
      <c r="CI42" s="17">
        <v>0</v>
      </c>
      <c r="CJ42" s="17">
        <v>0</v>
      </c>
      <c r="CK42" s="17">
        <v>0</v>
      </c>
      <c r="CL42" s="17">
        <v>0</v>
      </c>
      <c r="CM42" s="17" t="s">
        <v>55</v>
      </c>
      <c r="CN42" s="17">
        <v>0</v>
      </c>
      <c r="CO42" s="17">
        <v>2787.3</v>
      </c>
      <c r="CP42" s="17">
        <v>2787.3</v>
      </c>
      <c r="CQ42" s="17">
        <v>1260.3</v>
      </c>
      <c r="CR42" s="17">
        <f>CQ42/CP42%</f>
        <v>45.215800236788283</v>
      </c>
      <c r="CS42" s="17">
        <v>0</v>
      </c>
      <c r="CT42" s="17">
        <v>0</v>
      </c>
      <c r="CU42" s="17">
        <v>0</v>
      </c>
      <c r="CV42" s="17">
        <v>0</v>
      </c>
      <c r="CW42" s="17" t="s">
        <v>55</v>
      </c>
      <c r="CX42" s="17">
        <v>0</v>
      </c>
      <c r="CY42" s="17">
        <v>0</v>
      </c>
      <c r="CZ42" s="17">
        <v>0</v>
      </c>
      <c r="DA42" s="17">
        <v>0</v>
      </c>
      <c r="DB42" s="18" t="s">
        <v>55</v>
      </c>
      <c r="DC42" s="18">
        <v>0</v>
      </c>
      <c r="DD42" s="18">
        <v>0</v>
      </c>
      <c r="DE42" s="17">
        <v>0</v>
      </c>
      <c r="DF42" s="17">
        <v>0</v>
      </c>
      <c r="DG42" s="17" t="s">
        <v>55</v>
      </c>
      <c r="DH42" s="17">
        <v>0</v>
      </c>
      <c r="DI42" s="17">
        <v>0</v>
      </c>
      <c r="DJ42" s="17">
        <v>0</v>
      </c>
      <c r="DK42" s="17">
        <v>0</v>
      </c>
      <c r="DL42" s="17" t="s">
        <v>55</v>
      </c>
      <c r="DM42" s="17">
        <v>0</v>
      </c>
      <c r="DN42" s="17">
        <v>0</v>
      </c>
      <c r="DO42" s="30">
        <v>0</v>
      </c>
      <c r="DP42" s="30">
        <v>0</v>
      </c>
      <c r="DQ42" s="17" t="s">
        <v>55</v>
      </c>
      <c r="DR42" s="17">
        <v>0</v>
      </c>
      <c r="DS42" s="17">
        <v>0</v>
      </c>
      <c r="DT42" s="30">
        <v>0</v>
      </c>
      <c r="DU42" s="30">
        <v>0</v>
      </c>
      <c r="DV42" s="17" t="s">
        <v>55</v>
      </c>
      <c r="DW42" s="17">
        <v>0</v>
      </c>
      <c r="DX42" s="17">
        <v>0</v>
      </c>
      <c r="DY42" s="30">
        <v>0</v>
      </c>
      <c r="DZ42" s="30">
        <v>0</v>
      </c>
      <c r="EA42" s="17" t="s">
        <v>55</v>
      </c>
      <c r="EB42" s="17">
        <v>0</v>
      </c>
      <c r="EC42" s="17">
        <v>0</v>
      </c>
      <c r="ED42" s="30">
        <v>0</v>
      </c>
      <c r="EE42" s="30">
        <v>0</v>
      </c>
      <c r="EF42" s="17" t="s">
        <v>55</v>
      </c>
      <c r="EG42" s="17">
        <v>1256.0999999999999</v>
      </c>
      <c r="EH42" s="17">
        <v>1256.0999999999999</v>
      </c>
      <c r="EI42" s="17">
        <v>1256.0999999999999</v>
      </c>
      <c r="EJ42" s="17">
        <v>1256.0999999999999</v>
      </c>
      <c r="EK42" s="17">
        <f>(EJ42/EI42)*100</f>
        <v>100</v>
      </c>
      <c r="EL42" s="17">
        <v>0</v>
      </c>
      <c r="EM42" s="17">
        <v>0</v>
      </c>
      <c r="EN42" s="17">
        <v>0</v>
      </c>
      <c r="EO42" s="17">
        <v>0</v>
      </c>
      <c r="EP42" s="17" t="s">
        <v>55</v>
      </c>
      <c r="EQ42" s="17">
        <v>0</v>
      </c>
      <c r="ER42" s="17">
        <v>0</v>
      </c>
      <c r="ES42" s="17">
        <v>0</v>
      </c>
      <c r="ET42" s="17">
        <v>0</v>
      </c>
      <c r="EU42" s="17" t="s">
        <v>55</v>
      </c>
      <c r="EV42" s="17">
        <v>0</v>
      </c>
      <c r="EW42" s="17">
        <v>0</v>
      </c>
      <c r="EX42" s="24">
        <v>0</v>
      </c>
      <c r="EY42" s="24">
        <v>0</v>
      </c>
      <c r="EZ42" s="24" t="s">
        <v>55</v>
      </c>
      <c r="FA42" s="24">
        <v>0</v>
      </c>
      <c r="FB42" s="24">
        <v>0</v>
      </c>
      <c r="FC42" s="24">
        <v>0</v>
      </c>
      <c r="FD42" s="24">
        <v>0</v>
      </c>
      <c r="FE42" s="24" t="s">
        <v>55</v>
      </c>
      <c r="FF42" s="24">
        <v>0</v>
      </c>
      <c r="FG42" s="24">
        <v>0</v>
      </c>
      <c r="FH42" s="24">
        <v>0</v>
      </c>
      <c r="FI42" s="24">
        <v>0</v>
      </c>
      <c r="FJ42" s="24" t="s">
        <v>55</v>
      </c>
      <c r="FK42" s="24">
        <v>0</v>
      </c>
      <c r="FL42" s="24">
        <v>0</v>
      </c>
      <c r="FM42" s="24">
        <v>0</v>
      </c>
      <c r="FN42" s="24">
        <v>0</v>
      </c>
      <c r="FO42" s="24" t="s">
        <v>55</v>
      </c>
      <c r="FP42" s="24">
        <v>0</v>
      </c>
      <c r="FQ42" s="24">
        <v>0</v>
      </c>
      <c r="FR42" s="24">
        <v>0</v>
      </c>
      <c r="FS42" s="24">
        <v>0</v>
      </c>
      <c r="FT42" s="24" t="s">
        <v>55</v>
      </c>
      <c r="FU42" s="24">
        <v>0</v>
      </c>
      <c r="FV42" s="24">
        <v>0</v>
      </c>
      <c r="FW42" s="24">
        <v>0</v>
      </c>
      <c r="FX42" s="24">
        <v>0</v>
      </c>
      <c r="FY42" s="24" t="s">
        <v>55</v>
      </c>
      <c r="FZ42" s="24">
        <v>0</v>
      </c>
      <c r="GA42" s="24">
        <v>7191.8</v>
      </c>
      <c r="GB42" s="24">
        <v>7191.8</v>
      </c>
      <c r="GC42" s="24">
        <v>7191.8</v>
      </c>
      <c r="GD42" s="24">
        <f t="shared" si="31"/>
        <v>100</v>
      </c>
      <c r="GE42" s="24">
        <v>0</v>
      </c>
      <c r="GF42" s="24">
        <v>0</v>
      </c>
      <c r="GG42" s="24">
        <v>0</v>
      </c>
      <c r="GH42" s="24">
        <v>0</v>
      </c>
      <c r="GI42" s="24" t="s">
        <v>55</v>
      </c>
      <c r="GJ42" s="24">
        <v>0</v>
      </c>
      <c r="GK42" s="24">
        <v>0</v>
      </c>
      <c r="GL42" s="24">
        <v>0</v>
      </c>
      <c r="GM42" s="24">
        <v>0</v>
      </c>
      <c r="GN42" s="24" t="s">
        <v>55</v>
      </c>
      <c r="GO42" s="24">
        <v>0</v>
      </c>
      <c r="GP42" s="24">
        <v>0</v>
      </c>
      <c r="GQ42" s="24">
        <v>0</v>
      </c>
      <c r="GR42" s="24">
        <v>0</v>
      </c>
      <c r="GS42" s="25" t="s">
        <v>55</v>
      </c>
      <c r="GT42" s="25">
        <v>0</v>
      </c>
      <c r="GU42" s="25">
        <v>0</v>
      </c>
      <c r="GV42" s="24">
        <v>0</v>
      </c>
      <c r="GW42" s="24">
        <v>0</v>
      </c>
      <c r="GX42" s="24" t="s">
        <v>55</v>
      </c>
      <c r="GY42" s="24">
        <v>541.1</v>
      </c>
      <c r="GZ42" s="24">
        <v>2107.1999999999998</v>
      </c>
      <c r="HA42" s="24">
        <v>3020.1</v>
      </c>
      <c r="HB42" s="24">
        <v>2774</v>
      </c>
      <c r="HC42" s="24">
        <f t="shared" si="33"/>
        <v>91.851263203205193</v>
      </c>
      <c r="HD42" s="24">
        <v>0</v>
      </c>
      <c r="HE42" s="24">
        <v>0</v>
      </c>
      <c r="HF42" s="24">
        <v>0</v>
      </c>
      <c r="HG42" s="24">
        <v>0</v>
      </c>
      <c r="HH42" s="24" t="s">
        <v>55</v>
      </c>
      <c r="HI42" s="24">
        <v>0</v>
      </c>
      <c r="HJ42" s="24">
        <v>0</v>
      </c>
      <c r="HK42" s="24">
        <v>0</v>
      </c>
      <c r="HL42" s="24">
        <v>0</v>
      </c>
      <c r="HM42" s="24" t="s">
        <v>55</v>
      </c>
      <c r="HN42" s="24">
        <v>0</v>
      </c>
      <c r="HO42" s="24">
        <v>0</v>
      </c>
      <c r="HP42" s="24">
        <v>0</v>
      </c>
      <c r="HQ42" s="24">
        <v>0</v>
      </c>
      <c r="HR42" s="24" t="s">
        <v>55</v>
      </c>
      <c r="HS42" s="24">
        <v>0</v>
      </c>
      <c r="HT42" s="24">
        <v>0</v>
      </c>
      <c r="HU42" s="24">
        <v>0</v>
      </c>
      <c r="HV42" s="24">
        <v>0</v>
      </c>
      <c r="HW42" s="24" t="s">
        <v>55</v>
      </c>
      <c r="HX42" s="24">
        <v>0</v>
      </c>
      <c r="HY42" s="24">
        <v>0</v>
      </c>
      <c r="HZ42" s="24">
        <v>0</v>
      </c>
      <c r="IA42" s="24">
        <v>0</v>
      </c>
      <c r="IB42" s="24" t="s">
        <v>55</v>
      </c>
      <c r="IC42" s="24">
        <v>0</v>
      </c>
      <c r="ID42" s="24">
        <v>0</v>
      </c>
      <c r="IE42" s="24">
        <v>0</v>
      </c>
      <c r="IF42" s="24">
        <v>0</v>
      </c>
      <c r="IG42" s="24" t="s">
        <v>55</v>
      </c>
      <c r="IH42" s="24">
        <v>0</v>
      </c>
      <c r="II42" s="24">
        <v>0</v>
      </c>
      <c r="IJ42" s="24">
        <v>0</v>
      </c>
      <c r="IK42" s="24">
        <v>0</v>
      </c>
      <c r="IL42" s="25" t="s">
        <v>55</v>
      </c>
      <c r="IM42" s="15">
        <f t="shared" si="65"/>
        <v>100320.09999999999</v>
      </c>
      <c r="IN42" s="15">
        <f t="shared" si="66"/>
        <v>106828.40000000001</v>
      </c>
      <c r="IO42" s="15">
        <f t="shared" si="67"/>
        <v>109730.49999999999</v>
      </c>
      <c r="IP42" s="15">
        <f t="shared" si="68"/>
        <v>109672.99999999999</v>
      </c>
      <c r="IQ42" s="13">
        <f t="shared" si="90"/>
        <v>99.947598890007797</v>
      </c>
      <c r="IR42" s="17">
        <v>755.1</v>
      </c>
      <c r="IS42" s="17">
        <v>735.1</v>
      </c>
      <c r="IT42" s="17">
        <v>735.1</v>
      </c>
      <c r="IU42" s="17">
        <v>735.1</v>
      </c>
      <c r="IV42" s="17">
        <f t="shared" si="4"/>
        <v>100</v>
      </c>
      <c r="IW42" s="17">
        <v>0</v>
      </c>
      <c r="IX42" s="17">
        <v>0</v>
      </c>
      <c r="IY42" s="17">
        <v>0</v>
      </c>
      <c r="IZ42" s="17">
        <v>0</v>
      </c>
      <c r="JA42" s="18" t="s">
        <v>55</v>
      </c>
      <c r="JB42" s="18">
        <v>0</v>
      </c>
      <c r="JC42" s="18">
        <v>0</v>
      </c>
      <c r="JD42" s="26">
        <v>0</v>
      </c>
      <c r="JE42" s="26">
        <v>0</v>
      </c>
      <c r="JF42" s="17" t="s">
        <v>55</v>
      </c>
      <c r="JG42" s="17">
        <v>44436</v>
      </c>
      <c r="JH42" s="17">
        <v>44450.3</v>
      </c>
      <c r="JI42" s="26">
        <v>46812.6</v>
      </c>
      <c r="JJ42" s="17">
        <v>46812.6</v>
      </c>
      <c r="JK42" s="17">
        <f t="shared" si="35"/>
        <v>100</v>
      </c>
      <c r="JL42" s="17">
        <v>50671.1</v>
      </c>
      <c r="JM42" s="17">
        <v>57853.8</v>
      </c>
      <c r="JN42" s="24">
        <v>58393.599999999999</v>
      </c>
      <c r="JO42" s="24">
        <v>58393.599999999999</v>
      </c>
      <c r="JP42" s="25">
        <f t="shared" si="36"/>
        <v>100</v>
      </c>
      <c r="JQ42" s="25">
        <v>1105.7</v>
      </c>
      <c r="JR42" s="25">
        <v>645.4</v>
      </c>
      <c r="JS42" s="26">
        <v>645.4</v>
      </c>
      <c r="JT42" s="24">
        <v>600.4</v>
      </c>
      <c r="JU42" s="24">
        <f t="shared" si="37"/>
        <v>93.027579795475674</v>
      </c>
      <c r="JV42" s="24">
        <v>312.89999999999998</v>
      </c>
      <c r="JW42" s="24">
        <v>0</v>
      </c>
      <c r="JX42" s="26">
        <v>0</v>
      </c>
      <c r="JY42" s="17">
        <v>0</v>
      </c>
      <c r="JZ42" s="17" t="s">
        <v>55</v>
      </c>
      <c r="KA42" s="17">
        <v>0</v>
      </c>
      <c r="KB42" s="17">
        <v>0</v>
      </c>
      <c r="KC42" s="17">
        <v>0</v>
      </c>
      <c r="KD42" s="17">
        <v>0</v>
      </c>
      <c r="KE42" s="17" t="s">
        <v>55</v>
      </c>
      <c r="KF42" s="17">
        <v>0</v>
      </c>
      <c r="KG42" s="17">
        <v>0</v>
      </c>
      <c r="KH42" s="26">
        <v>0</v>
      </c>
      <c r="KI42" s="26">
        <v>0</v>
      </c>
      <c r="KJ42" s="17" t="s">
        <v>55</v>
      </c>
      <c r="KK42" s="17">
        <v>62.4</v>
      </c>
      <c r="KL42" s="17">
        <v>13.7</v>
      </c>
      <c r="KM42" s="26">
        <v>13.7</v>
      </c>
      <c r="KN42" s="17">
        <v>13.7</v>
      </c>
      <c r="KO42" s="17">
        <f t="shared" si="8"/>
        <v>100.00000000000001</v>
      </c>
      <c r="KP42" s="17">
        <v>0</v>
      </c>
      <c r="KQ42" s="17">
        <v>0</v>
      </c>
      <c r="KR42" s="26">
        <v>0</v>
      </c>
      <c r="KS42" s="26">
        <v>0</v>
      </c>
      <c r="KT42" s="17" t="s">
        <v>55</v>
      </c>
      <c r="KU42" s="17">
        <v>6.3</v>
      </c>
      <c r="KV42" s="17">
        <v>6.3</v>
      </c>
      <c r="KW42" s="26">
        <v>6.3</v>
      </c>
      <c r="KX42" s="17">
        <v>6.3</v>
      </c>
      <c r="KY42" s="17">
        <f t="shared" si="93"/>
        <v>100</v>
      </c>
      <c r="KZ42" s="17">
        <v>31.8</v>
      </c>
      <c r="LA42" s="17">
        <v>32.4</v>
      </c>
      <c r="LB42" s="26">
        <v>32.4</v>
      </c>
      <c r="LC42" s="17">
        <v>32.4</v>
      </c>
      <c r="LD42" s="17">
        <f t="shared" si="94"/>
        <v>99.999999999999986</v>
      </c>
      <c r="LE42" s="17">
        <v>0</v>
      </c>
      <c r="LF42" s="17">
        <v>0</v>
      </c>
      <c r="LG42" s="26">
        <v>0</v>
      </c>
      <c r="LH42" s="17">
        <v>0</v>
      </c>
      <c r="LI42" s="17" t="s">
        <v>55</v>
      </c>
      <c r="LJ42" s="17">
        <v>514.9</v>
      </c>
      <c r="LK42" s="17">
        <v>514.9</v>
      </c>
      <c r="LL42" s="26">
        <v>514.9</v>
      </c>
      <c r="LM42" s="17">
        <v>510.9</v>
      </c>
      <c r="LN42" s="17">
        <f t="shared" si="95"/>
        <v>99.223150126238096</v>
      </c>
      <c r="LO42" s="17">
        <v>210</v>
      </c>
      <c r="LP42" s="17">
        <v>210</v>
      </c>
      <c r="LQ42" s="26">
        <v>210</v>
      </c>
      <c r="LR42" s="17">
        <v>210</v>
      </c>
      <c r="LS42" s="17">
        <f t="shared" si="96"/>
        <v>100</v>
      </c>
      <c r="LT42" s="17">
        <v>0</v>
      </c>
      <c r="LU42" s="17">
        <v>0</v>
      </c>
      <c r="LV42" s="26">
        <v>0</v>
      </c>
      <c r="LW42" s="26">
        <v>0</v>
      </c>
      <c r="LX42" s="17" t="s">
        <v>55</v>
      </c>
      <c r="LY42" s="17">
        <v>0</v>
      </c>
      <c r="LZ42" s="17">
        <v>0</v>
      </c>
      <c r="MA42" s="31">
        <v>0</v>
      </c>
      <c r="MB42" s="17">
        <v>0</v>
      </c>
      <c r="MC42" s="17" t="s">
        <v>55</v>
      </c>
      <c r="MD42" s="17">
        <v>330.8</v>
      </c>
      <c r="ME42" s="17">
        <v>347.6</v>
      </c>
      <c r="MF42" s="31">
        <v>347.6</v>
      </c>
      <c r="MG42" s="17">
        <v>347.6</v>
      </c>
      <c r="MH42" s="17">
        <f t="shared" si="13"/>
        <v>100</v>
      </c>
      <c r="MI42" s="17">
        <v>0</v>
      </c>
      <c r="MJ42" s="17">
        <v>0</v>
      </c>
      <c r="MK42" s="26">
        <v>0</v>
      </c>
      <c r="ML42" s="17">
        <v>0</v>
      </c>
      <c r="MM42" s="17" t="s">
        <v>55</v>
      </c>
      <c r="MN42" s="17">
        <v>209</v>
      </c>
      <c r="MO42" s="17">
        <v>217.5</v>
      </c>
      <c r="MP42" s="26">
        <v>217.5</v>
      </c>
      <c r="MQ42" s="17">
        <v>217.5</v>
      </c>
      <c r="MR42" s="17">
        <f>MQ42/MP42%</f>
        <v>100.00000000000001</v>
      </c>
      <c r="MS42" s="17">
        <v>177.7</v>
      </c>
      <c r="MT42" s="17">
        <v>106.6</v>
      </c>
      <c r="MU42" s="26">
        <v>106.6</v>
      </c>
      <c r="MV42" s="17">
        <v>106.6</v>
      </c>
      <c r="MW42" s="17">
        <f>MV42/MU42%</f>
        <v>100.00000000000001</v>
      </c>
      <c r="MX42" s="17">
        <v>0</v>
      </c>
      <c r="MY42" s="17">
        <v>0</v>
      </c>
      <c r="MZ42" s="26">
        <v>0</v>
      </c>
      <c r="NA42" s="17">
        <v>0</v>
      </c>
      <c r="NB42" s="17" t="s">
        <v>55</v>
      </c>
      <c r="NC42" s="17">
        <v>119.6</v>
      </c>
      <c r="ND42" s="17">
        <v>0</v>
      </c>
      <c r="NE42" s="17">
        <v>0</v>
      </c>
      <c r="NF42" s="17">
        <v>0</v>
      </c>
      <c r="NG42" s="17" t="s">
        <v>55</v>
      </c>
      <c r="NH42" s="17">
        <v>1376.8</v>
      </c>
      <c r="NI42" s="17">
        <v>1694.8</v>
      </c>
      <c r="NJ42" s="17">
        <v>1694.8</v>
      </c>
      <c r="NK42" s="17">
        <v>1686.3</v>
      </c>
      <c r="NL42" s="17">
        <f t="shared" si="71"/>
        <v>99.498465895680908</v>
      </c>
      <c r="NM42" s="17">
        <v>0</v>
      </c>
      <c r="NN42" s="17">
        <v>0</v>
      </c>
      <c r="NO42" s="17">
        <v>0</v>
      </c>
      <c r="NP42" s="17">
        <v>0</v>
      </c>
      <c r="NQ42" s="17" t="s">
        <v>55</v>
      </c>
      <c r="NR42" s="47">
        <f t="shared" si="39"/>
        <v>5134.6000000000004</v>
      </c>
      <c r="NS42" s="47">
        <f t="shared" si="40"/>
        <v>7035.7999999999993</v>
      </c>
      <c r="NT42" s="47">
        <f t="shared" si="41"/>
        <v>11714.8</v>
      </c>
      <c r="NU42" s="47">
        <f t="shared" si="42"/>
        <v>11475.4</v>
      </c>
      <c r="NV42" s="52">
        <f t="shared" si="43"/>
        <v>97.956431181070101</v>
      </c>
      <c r="NW42" s="24">
        <v>0</v>
      </c>
      <c r="NX42" s="24">
        <v>1835.8</v>
      </c>
      <c r="NY42" s="24">
        <v>1835.8</v>
      </c>
      <c r="NZ42" s="24">
        <v>1624.3</v>
      </c>
      <c r="OA42" s="24">
        <f t="shared" si="72"/>
        <v>88.479137160910767</v>
      </c>
      <c r="OB42" s="24">
        <v>0</v>
      </c>
      <c r="OC42" s="24">
        <v>0</v>
      </c>
      <c r="OD42" s="24">
        <v>0</v>
      </c>
      <c r="OE42" s="24">
        <v>0</v>
      </c>
      <c r="OF42" s="24" t="s">
        <v>55</v>
      </c>
      <c r="OG42" s="24">
        <v>0</v>
      </c>
      <c r="OH42" s="24">
        <v>0</v>
      </c>
      <c r="OI42" s="24">
        <v>4570</v>
      </c>
      <c r="OJ42" s="24">
        <v>4570</v>
      </c>
      <c r="OK42" s="24">
        <f t="shared" si="73"/>
        <v>100</v>
      </c>
      <c r="OL42" s="24">
        <v>0</v>
      </c>
      <c r="OM42" s="24">
        <v>0</v>
      </c>
      <c r="ON42" s="24">
        <v>0</v>
      </c>
      <c r="OO42" s="24">
        <v>0</v>
      </c>
      <c r="OP42" s="24" t="s">
        <v>55</v>
      </c>
      <c r="OQ42" s="24">
        <v>0</v>
      </c>
      <c r="OR42" s="24">
        <v>0</v>
      </c>
      <c r="OS42" s="24">
        <v>0</v>
      </c>
      <c r="OT42" s="24">
        <v>0</v>
      </c>
      <c r="OU42" s="24" t="s">
        <v>55</v>
      </c>
      <c r="OV42" s="24">
        <v>0</v>
      </c>
      <c r="OW42" s="24">
        <v>244.8</v>
      </c>
      <c r="OX42" s="24">
        <v>244.8</v>
      </c>
      <c r="OY42" s="24">
        <v>216.9</v>
      </c>
      <c r="OZ42" s="24">
        <f t="shared" si="44"/>
        <v>88.60294117647058</v>
      </c>
      <c r="PA42" s="24">
        <v>0</v>
      </c>
      <c r="PB42" s="24">
        <v>0</v>
      </c>
      <c r="PC42" s="24">
        <v>109</v>
      </c>
      <c r="PD42" s="24">
        <v>109</v>
      </c>
      <c r="PE42" s="24">
        <f t="shared" si="45"/>
        <v>100</v>
      </c>
      <c r="PF42" s="24">
        <v>0</v>
      </c>
      <c r="PG42" s="24">
        <v>0</v>
      </c>
      <c r="PH42" s="24">
        <v>0</v>
      </c>
      <c r="PI42" s="24">
        <v>0</v>
      </c>
      <c r="PJ42" s="24" t="s">
        <v>55</v>
      </c>
      <c r="PK42" s="24">
        <v>0</v>
      </c>
      <c r="PL42" s="24"/>
      <c r="PM42" s="30">
        <v>0</v>
      </c>
      <c r="PN42" s="17">
        <v>0</v>
      </c>
      <c r="PO42" s="17" t="s">
        <v>55</v>
      </c>
      <c r="PP42" s="17">
        <v>0</v>
      </c>
      <c r="PQ42" s="17">
        <v>0</v>
      </c>
      <c r="PR42" s="17">
        <v>0</v>
      </c>
      <c r="PS42" s="17">
        <v>0</v>
      </c>
      <c r="PT42" s="17" t="s">
        <v>55</v>
      </c>
      <c r="PU42" s="17">
        <v>5134.6000000000004</v>
      </c>
      <c r="PV42" s="17">
        <v>4955.2</v>
      </c>
      <c r="PW42" s="17">
        <v>4955.2</v>
      </c>
      <c r="PX42" s="17">
        <v>4955.2</v>
      </c>
      <c r="PY42" s="18">
        <f t="shared" si="46"/>
        <v>100</v>
      </c>
      <c r="PZ42" s="18">
        <v>0</v>
      </c>
      <c r="QA42" s="18">
        <v>0</v>
      </c>
      <c r="QB42" s="17">
        <v>0</v>
      </c>
      <c r="QC42" s="17">
        <v>0</v>
      </c>
      <c r="QD42" s="18" t="s">
        <v>55</v>
      </c>
      <c r="QE42" s="18">
        <v>0</v>
      </c>
      <c r="QF42" s="18">
        <v>0</v>
      </c>
      <c r="QG42" s="17">
        <v>0</v>
      </c>
      <c r="QH42" s="17">
        <v>0</v>
      </c>
      <c r="QI42" s="18" t="s">
        <v>55</v>
      </c>
      <c r="QJ42" s="18">
        <v>0</v>
      </c>
      <c r="QK42" s="18">
        <v>0</v>
      </c>
      <c r="QL42" s="17">
        <v>0</v>
      </c>
      <c r="QM42" s="17">
        <v>0</v>
      </c>
      <c r="QN42" s="17" t="s">
        <v>55</v>
      </c>
      <c r="QO42" s="17">
        <v>0</v>
      </c>
      <c r="QP42" s="17">
        <v>0</v>
      </c>
      <c r="QQ42" s="17">
        <v>0</v>
      </c>
      <c r="QR42" s="17">
        <v>0</v>
      </c>
      <c r="QS42" s="18" t="s">
        <v>55</v>
      </c>
      <c r="QT42" s="18">
        <v>0</v>
      </c>
      <c r="QU42" s="18">
        <v>0</v>
      </c>
      <c r="QV42" s="17">
        <v>0</v>
      </c>
      <c r="QW42" s="17">
        <v>0</v>
      </c>
      <c r="QX42" s="17" t="s">
        <v>55</v>
      </c>
      <c r="QY42" s="17">
        <v>0</v>
      </c>
      <c r="QZ42" s="17">
        <v>0</v>
      </c>
      <c r="RA42" s="17">
        <v>0</v>
      </c>
      <c r="RB42" s="17">
        <v>0</v>
      </c>
      <c r="RC42" s="18" t="s">
        <v>55</v>
      </c>
      <c r="RD42" s="18">
        <v>0</v>
      </c>
      <c r="RE42" s="18">
        <v>0</v>
      </c>
      <c r="RF42" s="17">
        <v>0</v>
      </c>
      <c r="RG42" s="17">
        <v>0</v>
      </c>
      <c r="RH42" s="18" t="s">
        <v>55</v>
      </c>
      <c r="RI42" s="18">
        <v>0</v>
      </c>
      <c r="RJ42" s="18">
        <v>0</v>
      </c>
      <c r="RK42" s="17">
        <v>0</v>
      </c>
      <c r="RL42" s="17">
        <v>0</v>
      </c>
      <c r="RM42" s="18" t="s">
        <v>55</v>
      </c>
      <c r="RN42" s="18">
        <v>0</v>
      </c>
      <c r="RO42" s="18">
        <v>0</v>
      </c>
      <c r="RP42" s="17">
        <v>0</v>
      </c>
      <c r="RQ42" s="17">
        <v>0</v>
      </c>
      <c r="RR42" s="17" t="s">
        <v>55</v>
      </c>
      <c r="RS42" s="17">
        <v>0</v>
      </c>
      <c r="RT42" s="17">
        <v>0</v>
      </c>
      <c r="RU42" s="17">
        <v>0</v>
      </c>
      <c r="RV42" s="17">
        <v>0</v>
      </c>
      <c r="RW42" s="18" t="s">
        <v>55</v>
      </c>
      <c r="RX42" s="18">
        <v>0</v>
      </c>
      <c r="RY42" s="18">
        <v>0</v>
      </c>
      <c r="RZ42" s="17">
        <v>0</v>
      </c>
      <c r="SA42" s="17">
        <v>0</v>
      </c>
      <c r="SB42" s="18" t="s">
        <v>55</v>
      </c>
      <c r="SC42" s="18">
        <v>0</v>
      </c>
      <c r="SD42" s="18">
        <v>0</v>
      </c>
      <c r="SE42" s="18">
        <v>0</v>
      </c>
      <c r="SF42" s="18">
        <v>0</v>
      </c>
      <c r="SG42" s="18" t="s">
        <v>55</v>
      </c>
      <c r="SH42" s="18">
        <v>0</v>
      </c>
      <c r="SI42" s="18">
        <v>0</v>
      </c>
      <c r="SJ42" s="18">
        <v>0</v>
      </c>
      <c r="SK42" s="18">
        <v>0</v>
      </c>
      <c r="SL42" s="18" t="s">
        <v>55</v>
      </c>
      <c r="SM42" s="18">
        <v>0</v>
      </c>
      <c r="SN42" s="18">
        <v>0</v>
      </c>
      <c r="SO42" s="18">
        <v>0</v>
      </c>
      <c r="SP42" s="18">
        <v>0</v>
      </c>
      <c r="SQ42" s="18" t="s">
        <v>55</v>
      </c>
      <c r="SR42" s="18">
        <v>0</v>
      </c>
      <c r="SS42" s="18">
        <v>0</v>
      </c>
      <c r="ST42" s="18">
        <v>0</v>
      </c>
      <c r="SU42" s="18">
        <v>0</v>
      </c>
      <c r="SV42" s="18" t="s">
        <v>55</v>
      </c>
      <c r="SW42" s="18">
        <v>0</v>
      </c>
      <c r="SX42" s="18">
        <v>0</v>
      </c>
      <c r="SY42" s="18">
        <v>0</v>
      </c>
      <c r="SZ42" s="18">
        <v>0</v>
      </c>
      <c r="TA42" s="18" t="s">
        <v>55</v>
      </c>
      <c r="TB42" s="18">
        <v>0</v>
      </c>
      <c r="TC42" s="18">
        <v>0</v>
      </c>
      <c r="TD42" s="17">
        <v>0</v>
      </c>
      <c r="TE42" s="17">
        <v>0</v>
      </c>
      <c r="TF42" s="18" t="s">
        <v>55</v>
      </c>
      <c r="TG42" s="18">
        <v>0</v>
      </c>
      <c r="TH42" s="18">
        <v>0</v>
      </c>
      <c r="TI42" s="17">
        <v>0</v>
      </c>
      <c r="TJ42" s="17">
        <v>0</v>
      </c>
      <c r="TK42" s="18" t="s">
        <v>55</v>
      </c>
      <c r="TL42" s="18">
        <v>0</v>
      </c>
      <c r="TM42" s="18">
        <v>0</v>
      </c>
      <c r="TN42" s="17">
        <v>0</v>
      </c>
      <c r="TO42" s="17">
        <v>0</v>
      </c>
      <c r="TP42" s="18" t="s">
        <v>55</v>
      </c>
      <c r="TQ42" s="18">
        <v>0</v>
      </c>
      <c r="TR42" s="18">
        <v>0</v>
      </c>
      <c r="TS42" s="18">
        <v>0</v>
      </c>
      <c r="TT42" s="18">
        <v>0</v>
      </c>
      <c r="TU42" s="18" t="s">
        <v>55</v>
      </c>
      <c r="TV42" s="44">
        <f t="shared" si="48"/>
        <v>166362.9</v>
      </c>
      <c r="TW42" s="44">
        <f t="shared" si="49"/>
        <v>186317.59999999998</v>
      </c>
      <c r="TX42" s="44">
        <f t="shared" si="50"/>
        <v>195461.59999999998</v>
      </c>
      <c r="TY42" s="44">
        <f t="shared" si="51"/>
        <v>193391.59999999998</v>
      </c>
      <c r="TZ42" s="45">
        <f t="shared" si="22"/>
        <v>98.940968456208282</v>
      </c>
      <c r="UA42" s="7"/>
      <c r="UB42" s="7"/>
      <c r="UD42" s="9"/>
    </row>
    <row r="43" spans="1:550" s="3" customFormat="1" x14ac:dyDescent="0.2">
      <c r="A43" s="21" t="s">
        <v>54</v>
      </c>
      <c r="B43" s="47">
        <f t="shared" si="23"/>
        <v>168214</v>
      </c>
      <c r="C43" s="47">
        <f t="shared" si="23"/>
        <v>0</v>
      </c>
      <c r="D43" s="44">
        <f>I43+N43+S43+X43+AC43</f>
        <v>0</v>
      </c>
      <c r="E43" s="48"/>
      <c r="F43" s="45"/>
      <c r="G43" s="13"/>
      <c r="H43" s="13"/>
      <c r="I43" s="13"/>
      <c r="J43" s="13"/>
      <c r="K43" s="13"/>
      <c r="L43" s="13">
        <v>168214</v>
      </c>
      <c r="M43" s="13"/>
      <c r="N43" s="13"/>
      <c r="O43" s="13"/>
      <c r="P43" s="13"/>
      <c r="Q43" s="13"/>
      <c r="R43" s="13"/>
      <c r="S43" s="13"/>
      <c r="T43" s="13"/>
      <c r="U43" s="13"/>
      <c r="V43" s="29"/>
      <c r="W43" s="29"/>
      <c r="X43" s="29"/>
      <c r="Y43" s="29"/>
      <c r="Z43" s="14"/>
      <c r="AA43" s="12"/>
      <c r="AB43" s="12"/>
      <c r="AC43" s="29"/>
      <c r="AD43" s="29"/>
      <c r="AE43" s="29"/>
      <c r="AF43" s="44">
        <f t="shared" si="57"/>
        <v>480531.20000000001</v>
      </c>
      <c r="AG43" s="44">
        <f t="shared" si="58"/>
        <v>0</v>
      </c>
      <c r="AH43" s="44">
        <f t="shared" si="59"/>
        <v>3389.6</v>
      </c>
      <c r="AI43" s="44">
        <f t="shared" si="60"/>
        <v>0</v>
      </c>
      <c r="AJ43" s="45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>
        <v>3389.6</v>
      </c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54"/>
      <c r="DP43" s="54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>
        <v>17529.5</v>
      </c>
      <c r="EM43" s="13"/>
      <c r="EN43" s="13"/>
      <c r="EO43" s="13"/>
      <c r="EP43" s="13"/>
      <c r="EQ43" s="13">
        <v>116.5</v>
      </c>
      <c r="ER43" s="13"/>
      <c r="ES43" s="13"/>
      <c r="ET43" s="13"/>
      <c r="EU43" s="13"/>
      <c r="EV43" s="13">
        <v>42384.7</v>
      </c>
      <c r="EW43" s="13"/>
      <c r="EX43" s="15"/>
      <c r="EY43" s="15"/>
      <c r="EZ43" s="15"/>
      <c r="FA43" s="15">
        <v>54058.5</v>
      </c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>
        <v>298379.5</v>
      </c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23"/>
      <c r="GT43" s="23"/>
      <c r="GU43" s="23"/>
      <c r="GV43" s="15"/>
      <c r="GW43" s="15"/>
      <c r="GX43" s="15"/>
      <c r="GY43" s="15"/>
      <c r="GZ43" s="15"/>
      <c r="HA43" s="15"/>
      <c r="HB43" s="15"/>
      <c r="HC43" s="15"/>
      <c r="HD43" s="15">
        <v>68062.5</v>
      </c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23"/>
      <c r="IM43" s="15">
        <f t="shared" si="65"/>
        <v>241099.1</v>
      </c>
      <c r="IN43" s="15">
        <f t="shared" si="66"/>
        <v>0</v>
      </c>
      <c r="IO43" s="15">
        <f t="shared" si="67"/>
        <v>0</v>
      </c>
      <c r="IP43" s="15">
        <f t="shared" si="68"/>
        <v>0</v>
      </c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>
        <v>62494.6</v>
      </c>
      <c r="JH43" s="13"/>
      <c r="JI43" s="13"/>
      <c r="JJ43" s="13"/>
      <c r="JK43" s="13"/>
      <c r="JL43" s="13">
        <v>178604.5</v>
      </c>
      <c r="JM43" s="13"/>
      <c r="JN43" s="15"/>
      <c r="JO43" s="15"/>
      <c r="JP43" s="23"/>
      <c r="JQ43" s="23"/>
      <c r="JR43" s="23"/>
      <c r="JS43" s="13"/>
      <c r="JT43" s="15"/>
      <c r="JU43" s="15"/>
      <c r="JV43" s="15"/>
      <c r="JW43" s="15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47">
        <f t="shared" si="39"/>
        <v>63603</v>
      </c>
      <c r="NS43" s="47">
        <f t="shared" si="40"/>
        <v>302024.59999999998</v>
      </c>
      <c r="NT43" s="47">
        <f t="shared" si="41"/>
        <v>1222.2</v>
      </c>
      <c r="NU43" s="47">
        <f t="shared" si="42"/>
        <v>0</v>
      </c>
      <c r="NV43" s="52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>
        <v>297024.59999999998</v>
      </c>
      <c r="ON43" s="15"/>
      <c r="OO43" s="15"/>
      <c r="OP43" s="15"/>
      <c r="OQ43" s="15">
        <v>255</v>
      </c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>
        <v>5000</v>
      </c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4"/>
      <c r="QJ43" s="14"/>
      <c r="QK43" s="14"/>
      <c r="QL43" s="13"/>
      <c r="QM43" s="13"/>
      <c r="QN43" s="13"/>
      <c r="QO43" s="13">
        <v>56430</v>
      </c>
      <c r="QP43" s="13"/>
      <c r="QQ43" s="13"/>
      <c r="QR43" s="13"/>
      <c r="QS43" s="14"/>
      <c r="QT43" s="14"/>
      <c r="QU43" s="14"/>
      <c r="QV43" s="13"/>
      <c r="QW43" s="13"/>
      <c r="QX43" s="13"/>
      <c r="QY43" s="13"/>
      <c r="QZ43" s="13"/>
      <c r="RA43" s="13"/>
      <c r="RB43" s="13"/>
      <c r="RC43" s="14" t="s">
        <v>55</v>
      </c>
      <c r="RD43" s="14">
        <v>259</v>
      </c>
      <c r="RE43" s="14"/>
      <c r="RF43" s="13"/>
      <c r="RG43" s="13"/>
      <c r="RH43" s="14"/>
      <c r="RI43" s="14"/>
      <c r="RJ43" s="14"/>
      <c r="RK43" s="13"/>
      <c r="RL43" s="13"/>
      <c r="RM43" s="13"/>
      <c r="RN43" s="13"/>
      <c r="RO43" s="13"/>
      <c r="RP43" s="13"/>
      <c r="RQ43" s="13"/>
      <c r="RR43" s="13"/>
      <c r="RS43" s="13">
        <v>570</v>
      </c>
      <c r="RT43" s="13"/>
      <c r="RU43" s="13"/>
      <c r="RV43" s="13"/>
      <c r="RW43" s="13"/>
      <c r="RX43" s="13"/>
      <c r="RY43" s="13"/>
      <c r="RZ43" s="13"/>
      <c r="SA43" s="13"/>
      <c r="SB43" s="13"/>
      <c r="SC43" s="13">
        <v>6089</v>
      </c>
      <c r="SD43" s="13"/>
      <c r="SE43" s="13"/>
      <c r="SF43" s="13"/>
      <c r="SG43" s="13"/>
      <c r="SH43" s="13"/>
      <c r="SI43" s="13"/>
      <c r="SJ43" s="13">
        <v>1222.2</v>
      </c>
      <c r="SK43" s="13"/>
      <c r="SL43" s="14"/>
      <c r="SM43" s="14"/>
      <c r="SN43" s="14"/>
      <c r="SO43" s="13"/>
      <c r="SP43" s="13"/>
      <c r="SQ43" s="14"/>
      <c r="SR43" s="14"/>
      <c r="SS43" s="14"/>
      <c r="ST43" s="13"/>
      <c r="SU43" s="13"/>
      <c r="SV43" s="14"/>
      <c r="SW43" s="14"/>
      <c r="SX43" s="14"/>
      <c r="SY43" s="13"/>
      <c r="SZ43" s="13"/>
      <c r="TA43" s="14"/>
      <c r="TB43" s="14"/>
      <c r="TC43" s="14"/>
      <c r="TD43" s="13"/>
      <c r="TE43" s="13"/>
      <c r="TF43" s="13"/>
      <c r="TG43" s="13"/>
      <c r="TH43" s="13"/>
      <c r="TI43" s="13"/>
      <c r="TJ43" s="13"/>
      <c r="TK43" s="13"/>
      <c r="TL43" s="13"/>
      <c r="TM43" s="13"/>
      <c r="TN43" s="13"/>
      <c r="TO43" s="13"/>
      <c r="TP43" s="14"/>
      <c r="TQ43" s="14"/>
      <c r="TR43" s="14"/>
      <c r="TS43" s="14"/>
      <c r="TT43" s="14"/>
      <c r="TU43" s="14"/>
      <c r="TV43" s="44">
        <f t="shared" si="48"/>
        <v>953447.29999999993</v>
      </c>
      <c r="TW43" s="44">
        <f t="shared" si="49"/>
        <v>302024.59999999998</v>
      </c>
      <c r="TX43" s="44">
        <f t="shared" si="50"/>
        <v>4611.8</v>
      </c>
      <c r="TY43" s="44">
        <f t="shared" si="51"/>
        <v>0</v>
      </c>
      <c r="TZ43" s="45"/>
      <c r="UB43" s="8"/>
    </row>
    <row r="44" spans="1:550" s="3" customFormat="1" ht="23.25" customHeight="1" x14ac:dyDescent="0.2">
      <c r="A44" s="22" t="s">
        <v>51</v>
      </c>
      <c r="B44" s="47">
        <f>B43+B38+B6</f>
        <v>4689492.0999999996</v>
      </c>
      <c r="C44" s="47">
        <f>C43+C38+C6</f>
        <v>5210150.0000000009</v>
      </c>
      <c r="D44" s="49">
        <f>D38+D6+D43</f>
        <v>5238802.4000000004</v>
      </c>
      <c r="E44" s="49">
        <f>E38+E6+E43</f>
        <v>5238802.3000000007</v>
      </c>
      <c r="F44" s="45">
        <f>E44/D44*100</f>
        <v>99.999998091166802</v>
      </c>
      <c r="G44" s="13">
        <f>G38+G43+G6</f>
        <v>4490537.0999999996</v>
      </c>
      <c r="H44" s="13">
        <f>H38+H43+H6</f>
        <v>4490537.0999999996</v>
      </c>
      <c r="I44" s="13">
        <f>I38+I6</f>
        <v>4490537.0999999996</v>
      </c>
      <c r="J44" s="13">
        <f>J38+J6</f>
        <v>4490537.0999999996</v>
      </c>
      <c r="K44" s="13">
        <f t="shared" si="85"/>
        <v>100</v>
      </c>
      <c r="L44" s="13">
        <f>L43+L38+L6</f>
        <v>168214</v>
      </c>
      <c r="M44" s="13">
        <f>M43+M38+M6</f>
        <v>346944.9</v>
      </c>
      <c r="N44" s="13">
        <f>N43+N38+N6</f>
        <v>353187.3</v>
      </c>
      <c r="O44" s="13">
        <f>O38+O6</f>
        <v>353187.2</v>
      </c>
      <c r="P44" s="13">
        <f>(O44/N44)*100</f>
        <v>99.999971686411158</v>
      </c>
      <c r="Q44" s="13">
        <f>Q38+Q6</f>
        <v>30741</v>
      </c>
      <c r="R44" s="13">
        <f>R38+R6</f>
        <v>30741</v>
      </c>
      <c r="S44" s="13">
        <f>S38+S6</f>
        <v>30741</v>
      </c>
      <c r="T44" s="13">
        <f>T38+T6</f>
        <v>30741</v>
      </c>
      <c r="U44" s="13">
        <f>T44/S44%</f>
        <v>99.999999999999986</v>
      </c>
      <c r="V44" s="29">
        <f>V43+V38+V6</f>
        <v>0</v>
      </c>
      <c r="W44" s="29">
        <f>W43+W38+W6</f>
        <v>341927</v>
      </c>
      <c r="X44" s="29">
        <f>X6+X38</f>
        <v>341927</v>
      </c>
      <c r="Y44" s="29">
        <f>Y6+Y38</f>
        <v>341927</v>
      </c>
      <c r="Z44" s="14">
        <f t="shared" si="24"/>
        <v>100</v>
      </c>
      <c r="AA44" s="12">
        <f>AA43+AA38+AA6</f>
        <v>0</v>
      </c>
      <c r="AB44" s="12">
        <f>AB43+AB38+AB6</f>
        <v>0</v>
      </c>
      <c r="AC44" s="29">
        <f>AC38+AC6</f>
        <v>22410</v>
      </c>
      <c r="AD44" s="29">
        <f>AD38+AD6</f>
        <v>22410</v>
      </c>
      <c r="AE44" s="29">
        <f>(AD44/AC44)*100</f>
        <v>100</v>
      </c>
      <c r="AF44" s="44">
        <f>AF43+AF38+AF6</f>
        <v>2922640</v>
      </c>
      <c r="AG44" s="44">
        <f t="shared" ref="AG44:AJ44" si="106">AG43+AG38+AG6</f>
        <v>6129706.0999999996</v>
      </c>
      <c r="AH44" s="44">
        <f t="shared" si="106"/>
        <v>6271523.293060001</v>
      </c>
      <c r="AI44" s="44">
        <f t="shared" si="106"/>
        <v>5789584.25</v>
      </c>
      <c r="AJ44" s="44">
        <f t="shared" si="106"/>
        <v>186.22511874113593</v>
      </c>
      <c r="AK44" s="13">
        <f>AK43+AK38+AK6</f>
        <v>0</v>
      </c>
      <c r="AL44" s="13">
        <f>AL43+AL38+AL6</f>
        <v>606953.10000000021</v>
      </c>
      <c r="AM44" s="13">
        <f>AM38+AM6</f>
        <v>606953.10000000009</v>
      </c>
      <c r="AN44" s="13">
        <f>AN38+AN6</f>
        <v>553290.75000000012</v>
      </c>
      <c r="AO44" s="13">
        <f>AN44/AM44%</f>
        <v>91.158732033826013</v>
      </c>
      <c r="AP44" s="13">
        <f>AP43+AP38+AP6</f>
        <v>0</v>
      </c>
      <c r="AQ44" s="13">
        <f>AQ43+AQ38+AQ6</f>
        <v>2127.9</v>
      </c>
      <c r="AR44" s="13">
        <f>AR38+AR6</f>
        <v>2127.9</v>
      </c>
      <c r="AS44" s="13">
        <f>AS38+AS6</f>
        <v>2127.9</v>
      </c>
      <c r="AT44" s="13">
        <f>AS44/AR44%</f>
        <v>100</v>
      </c>
      <c r="AU44" s="13">
        <f>AU43+AU38+AU6</f>
        <v>0</v>
      </c>
      <c r="AV44" s="13">
        <f>AV43+AV38+AV6</f>
        <v>8914.1</v>
      </c>
      <c r="AW44" s="13">
        <f>AW43+AW38+AW6</f>
        <v>0</v>
      </c>
      <c r="AX44" s="13">
        <f>AX43+AX38+AX6</f>
        <v>0</v>
      </c>
      <c r="AY44" s="13" t="s">
        <v>55</v>
      </c>
      <c r="AZ44" s="13">
        <f>AZ43+AZ38+AZ6</f>
        <v>143911.1</v>
      </c>
      <c r="BA44" s="13">
        <f>BA43+BA38+BA6</f>
        <v>143911.1</v>
      </c>
      <c r="BB44" s="13">
        <f>BB38+BB6</f>
        <v>143911</v>
      </c>
      <c r="BC44" s="13">
        <f>BC38+BC6</f>
        <v>143911</v>
      </c>
      <c r="BD44" s="13">
        <f>BC44/BB44%</f>
        <v>100</v>
      </c>
      <c r="BE44" s="13">
        <f>BE43+BE38+BE6</f>
        <v>7141.5</v>
      </c>
      <c r="BF44" s="13">
        <f>BF43+BF38+BF6</f>
        <v>7141.5</v>
      </c>
      <c r="BG44" s="13">
        <f>BG38+BG6</f>
        <v>7141.5</v>
      </c>
      <c r="BH44" s="13">
        <f>BH38+BH6</f>
        <v>7140.7</v>
      </c>
      <c r="BI44" s="13">
        <f>BH44/BG44%</f>
        <v>99.988797871595594</v>
      </c>
      <c r="BJ44" s="13">
        <f>BJ43+BJ38+BJ6</f>
        <v>76077.600000000006</v>
      </c>
      <c r="BK44" s="13">
        <f>BK43+BK38+BK6</f>
        <v>76077.600000000006</v>
      </c>
      <c r="BL44" s="13">
        <f>BL38+BL6</f>
        <v>76077.600000000006</v>
      </c>
      <c r="BM44" s="13">
        <f>BM38+BM6</f>
        <v>76077.600000000006</v>
      </c>
      <c r="BN44" s="13">
        <f>BM44/BL44%</f>
        <v>100</v>
      </c>
      <c r="BO44" s="13">
        <f>BO43+BO38+BO6</f>
        <v>28596.1</v>
      </c>
      <c r="BP44" s="13">
        <f>BP43+BP38+BP6</f>
        <v>28596.1</v>
      </c>
      <c r="BQ44" s="13">
        <f>BQ38+BQ6</f>
        <v>28596.1</v>
      </c>
      <c r="BR44" s="13">
        <f>BR38+BR6</f>
        <v>28596.1</v>
      </c>
      <c r="BS44" s="13">
        <f>BR44/BQ44%</f>
        <v>99.999999999999986</v>
      </c>
      <c r="BT44" s="13">
        <f>BT43+BT38+BT6</f>
        <v>100185</v>
      </c>
      <c r="BU44" s="13">
        <f>BU43+BU38+BU6</f>
        <v>228893.00000000003</v>
      </c>
      <c r="BV44" s="13">
        <f>BV38+BV6+BV43</f>
        <v>228893</v>
      </c>
      <c r="BW44" s="13">
        <f>BW38+BW6</f>
        <v>208218</v>
      </c>
      <c r="BX44" s="13">
        <f>(BW44/BV44)*100</f>
        <v>90.967395245813549</v>
      </c>
      <c r="BY44" s="13">
        <f>BY38+BY43+BY6</f>
        <v>0</v>
      </c>
      <c r="BZ44" s="13">
        <f>BZ38+BZ43+BZ6</f>
        <v>133034.79999999999</v>
      </c>
      <c r="CA44" s="13">
        <f>CA38+CA6+CA43</f>
        <v>133034.79999999999</v>
      </c>
      <c r="CB44" s="13">
        <f>CB38+CB6</f>
        <v>133034.79999999999</v>
      </c>
      <c r="CC44" s="13">
        <f>CB44/CA44%</f>
        <v>100</v>
      </c>
      <c r="CD44" s="13">
        <f>CD43+CD38+CD6</f>
        <v>0</v>
      </c>
      <c r="CE44" s="13">
        <f>CE43+CE38+CE6</f>
        <v>370.5</v>
      </c>
      <c r="CF44" s="13">
        <f>CF38+CF6+CF43</f>
        <v>370.5</v>
      </c>
      <c r="CG44" s="13">
        <f>CG38+CG6</f>
        <v>370.5</v>
      </c>
      <c r="CH44" s="13">
        <f>CG44/CF44%</f>
        <v>100</v>
      </c>
      <c r="CI44" s="13">
        <f>CI43+CI38+CI6</f>
        <v>31581.600000000006</v>
      </c>
      <c r="CJ44" s="13">
        <f>CJ43+CJ38+CJ6</f>
        <v>31581.600000000006</v>
      </c>
      <c r="CK44" s="13">
        <f>CK38+CK6</f>
        <v>31581.600000000002</v>
      </c>
      <c r="CL44" s="13">
        <f>CL38+CL6</f>
        <v>31581.600000000002</v>
      </c>
      <c r="CM44" s="13">
        <f>CL44/CK44%</f>
        <v>100</v>
      </c>
      <c r="CN44" s="13">
        <f>CN43+CN38+CN6</f>
        <v>0</v>
      </c>
      <c r="CO44" s="13">
        <f>CO43+CO38+CO6</f>
        <v>360367.39999999997</v>
      </c>
      <c r="CP44" s="13">
        <f>CP38+CP6+CP43</f>
        <v>360367.39999999997</v>
      </c>
      <c r="CQ44" s="13">
        <f>CQ38+CQ6</f>
        <v>256781.10000000003</v>
      </c>
      <c r="CR44" s="13">
        <f>CQ44/CP44%</f>
        <v>71.25536327647842</v>
      </c>
      <c r="CS44" s="13">
        <f>CS38+CS43+CS6</f>
        <v>80000</v>
      </c>
      <c r="CT44" s="13">
        <f>CT38+CT43+CT6</f>
        <v>80000</v>
      </c>
      <c r="CU44" s="13">
        <f>CU38+CU6</f>
        <v>80000</v>
      </c>
      <c r="CV44" s="13">
        <f>CV38+CV6</f>
        <v>79619.600000000006</v>
      </c>
      <c r="CW44" s="13">
        <f>(CV44/CU44)*100</f>
        <v>99.524500000000003</v>
      </c>
      <c r="CX44" s="13">
        <f>CX43+CX38+CX6</f>
        <v>11000</v>
      </c>
      <c r="CY44" s="13">
        <f>CY43+CY38+CY6</f>
        <v>11000</v>
      </c>
      <c r="CZ44" s="13">
        <f>CZ38+CZ6</f>
        <v>11000</v>
      </c>
      <c r="DA44" s="13">
        <f>DA38+DA6</f>
        <v>11000</v>
      </c>
      <c r="DB44" s="13">
        <f>DA44/CZ44%</f>
        <v>100</v>
      </c>
      <c r="DC44" s="13">
        <f>DC43+DC38+DC6</f>
        <v>2158.5</v>
      </c>
      <c r="DD44" s="13">
        <f>DD43+DD38+DD6</f>
        <v>2158.5</v>
      </c>
      <c r="DE44" s="13">
        <f>DE38+DE6</f>
        <v>2158.5</v>
      </c>
      <c r="DF44" s="13">
        <f>DF38+DF6</f>
        <v>2158.5</v>
      </c>
      <c r="DG44" s="13">
        <f>DF44/DE44%</f>
        <v>100</v>
      </c>
      <c r="DH44" s="13">
        <f>DH38+DH43+DH6</f>
        <v>2050</v>
      </c>
      <c r="DI44" s="13">
        <f>DI38+DI43+DI6</f>
        <v>2050</v>
      </c>
      <c r="DJ44" s="13">
        <f>DJ38+DJ6</f>
        <v>2050</v>
      </c>
      <c r="DK44" s="13">
        <f>DK38+DK6</f>
        <v>2050</v>
      </c>
      <c r="DL44" s="13">
        <f>DK44/DJ44%</f>
        <v>100</v>
      </c>
      <c r="DM44" s="13">
        <f>DM43+DM38+DM6</f>
        <v>2835</v>
      </c>
      <c r="DN44" s="13">
        <f>DN43+DN38+DN6</f>
        <v>2835</v>
      </c>
      <c r="DO44" s="13">
        <f>DO38+DO6</f>
        <v>2835</v>
      </c>
      <c r="DP44" s="13">
        <f>DP38+DP6</f>
        <v>2835</v>
      </c>
      <c r="DQ44" s="13">
        <f>(DP44/DO44)*100</f>
        <v>100</v>
      </c>
      <c r="DR44" s="13">
        <f>DR43+DR38+DR6</f>
        <v>1476.6999999999998</v>
      </c>
      <c r="DS44" s="13">
        <f>DS43+DS38+DS6</f>
        <v>1476.6999999999998</v>
      </c>
      <c r="DT44" s="13">
        <f>DT38+DT6</f>
        <v>1476.7</v>
      </c>
      <c r="DU44" s="13">
        <f>DU38+DU6</f>
        <v>1476.7</v>
      </c>
      <c r="DV44" s="13">
        <f>DU44/DT44%</f>
        <v>100</v>
      </c>
      <c r="DW44" s="13">
        <f>DW38+DW43+DW6</f>
        <v>103853</v>
      </c>
      <c r="DX44" s="13">
        <f>DX38+DX43+DX6</f>
        <v>91344.4</v>
      </c>
      <c r="DY44" s="13">
        <f>DY38+DY6</f>
        <v>91344.4</v>
      </c>
      <c r="DZ44" s="13">
        <f>DZ38+DZ6</f>
        <v>91343.5</v>
      </c>
      <c r="EA44" s="13">
        <f>DZ44/DY44%</f>
        <v>99.999014717924695</v>
      </c>
      <c r="EB44" s="13">
        <f>EB43+EB38+EB6</f>
        <v>195607.2</v>
      </c>
      <c r="EC44" s="13">
        <f>EC43+EC38+EC6</f>
        <v>273874.90000000002</v>
      </c>
      <c r="ED44" s="13">
        <f>ED38+ED6</f>
        <v>273875</v>
      </c>
      <c r="EE44" s="13">
        <f>EE38+EE6</f>
        <v>194509.7</v>
      </c>
      <c r="EF44" s="13">
        <f>EE44/ED44%</f>
        <v>71.021341853035153</v>
      </c>
      <c r="EG44" s="13">
        <f>EG38+EG43+EG6</f>
        <v>41508.299999999996</v>
      </c>
      <c r="EH44" s="13">
        <f>EH38+EH43+EH6</f>
        <v>41508.299999999996</v>
      </c>
      <c r="EI44" s="13">
        <f>EI38+EI6+EI43</f>
        <v>41508.299999999996</v>
      </c>
      <c r="EJ44" s="13">
        <f>EJ38+EJ6</f>
        <v>39011.599999999999</v>
      </c>
      <c r="EK44" s="13">
        <f>EJ44/EI44%</f>
        <v>93.985058410004754</v>
      </c>
      <c r="EL44" s="13">
        <f>EL38+EL43+EL6</f>
        <v>17529.5</v>
      </c>
      <c r="EM44" s="13">
        <f>EM38+EM43+EM6</f>
        <v>21869.800000000003</v>
      </c>
      <c r="EN44" s="13">
        <f>EN38+EN6+EN43</f>
        <v>21869.8</v>
      </c>
      <c r="EO44" s="13">
        <f>EO38+EO6</f>
        <v>21869.8</v>
      </c>
      <c r="EP44" s="13">
        <f>EO44/EN44%</f>
        <v>100</v>
      </c>
      <c r="EQ44" s="13">
        <f>EQ43+EQ38+EQ6</f>
        <v>116.5</v>
      </c>
      <c r="ER44" s="13">
        <f t="shared" ref="ER44:ET44" si="107">ER43+ER38+ER6</f>
        <v>0</v>
      </c>
      <c r="ES44" s="13">
        <f t="shared" si="107"/>
        <v>0</v>
      </c>
      <c r="ET44" s="13">
        <f t="shared" si="107"/>
        <v>0</v>
      </c>
      <c r="EU44" s="13" t="s">
        <v>55</v>
      </c>
      <c r="EV44" s="13">
        <f>EV43+EV38+EV6</f>
        <v>42384.7</v>
      </c>
      <c r="EW44" s="13">
        <f>EW43+EW38+EW6</f>
        <v>38251</v>
      </c>
      <c r="EX44" s="13">
        <f>EX38+EX6+EX43</f>
        <v>38251</v>
      </c>
      <c r="EY44" s="13">
        <f>EY38+EY6</f>
        <v>38251</v>
      </c>
      <c r="EZ44" s="13">
        <f>EY44/EX44*100</f>
        <v>100</v>
      </c>
      <c r="FA44" s="13">
        <f>FA43+FA38+FA6</f>
        <v>54058.5</v>
      </c>
      <c r="FB44" s="13">
        <f>FB43+FB38+FB6</f>
        <v>52633.1</v>
      </c>
      <c r="FC44" s="13">
        <f>FC43+FC38+FC6</f>
        <v>52633.1</v>
      </c>
      <c r="FD44" s="13">
        <f>FD38+FD6</f>
        <v>52633.1</v>
      </c>
      <c r="FE44" s="15">
        <f>(FD44/FC44)*100</f>
        <v>100</v>
      </c>
      <c r="FF44" s="15">
        <f>FF43+FF38+FF6</f>
        <v>0</v>
      </c>
      <c r="FG44" s="15">
        <f>FG43+FG38+FG6</f>
        <v>124851.9</v>
      </c>
      <c r="FH44" s="13">
        <f>FH38+FH6</f>
        <v>124851.9</v>
      </c>
      <c r="FI44" s="13">
        <f>FI38+FI6</f>
        <v>116391</v>
      </c>
      <c r="FJ44" s="13">
        <f>FI44/FH44%</f>
        <v>93.223250907675407</v>
      </c>
      <c r="FK44" s="13">
        <f>FK43+FK38+FK6</f>
        <v>220033.6</v>
      </c>
      <c r="FL44" s="13">
        <f>FL43+FL38+FL6</f>
        <v>220033.6</v>
      </c>
      <c r="FM44" s="13">
        <f>FM38+FM6+FM43</f>
        <v>220033.59999999998</v>
      </c>
      <c r="FN44" s="13">
        <f>FN38+FN6</f>
        <v>220033.59999999998</v>
      </c>
      <c r="FO44" s="15">
        <f>FN44/FM44%</f>
        <v>100</v>
      </c>
      <c r="FP44" s="15">
        <f>FP43+FP38+FP6</f>
        <v>3266.7000000000003</v>
      </c>
      <c r="FQ44" s="15">
        <f>FQ43+FQ38+FQ6</f>
        <v>3266.7000000000003</v>
      </c>
      <c r="FR44" s="13">
        <f>FR38+FR6</f>
        <v>3266.7000000000003</v>
      </c>
      <c r="FS44" s="13">
        <f>FS38+FS6</f>
        <v>3266.7000000000003</v>
      </c>
      <c r="FT44" s="15">
        <f>FS44/FR44%</f>
        <v>100</v>
      </c>
      <c r="FU44" s="15">
        <f>FU43+FU38+FU6</f>
        <v>1732.3000000000002</v>
      </c>
      <c r="FV44" s="15">
        <f>FV43+FV38+FV6</f>
        <v>1732.3000000000002</v>
      </c>
      <c r="FW44" s="13">
        <f>FW38+FW6</f>
        <v>1732.3000000000002</v>
      </c>
      <c r="FX44" s="13">
        <f>FX38+FX6</f>
        <v>1732.3000000000002</v>
      </c>
      <c r="FY44" s="13">
        <f>FX44/FW44%</f>
        <v>100.00000000000001</v>
      </c>
      <c r="FZ44" s="13">
        <f>FZ43+FZ38+FZ6</f>
        <v>298379.5</v>
      </c>
      <c r="GA44" s="13">
        <f>GA43+GA38+GA6</f>
        <v>340230.79999999993</v>
      </c>
      <c r="GB44" s="13">
        <f>GB38+GB6</f>
        <v>340230.8</v>
      </c>
      <c r="GC44" s="13">
        <f>GC38+GC6</f>
        <v>340084</v>
      </c>
      <c r="GD44" s="13">
        <f>GC44/GB44%</f>
        <v>99.956852818733637</v>
      </c>
      <c r="GE44" s="13">
        <f>GE43+GE38+GE6</f>
        <v>42750.19999999999</v>
      </c>
      <c r="GF44" s="13">
        <f>GF43+GF38+GF6</f>
        <v>42750.19999999999</v>
      </c>
      <c r="GG44" s="13">
        <f>GG38+GG6</f>
        <v>42750.200000000019</v>
      </c>
      <c r="GH44" s="13">
        <f>GH38+GH6</f>
        <v>42485.700000000004</v>
      </c>
      <c r="GI44" s="13">
        <f>GH44/GG44%</f>
        <v>99.381289444259878</v>
      </c>
      <c r="GJ44" s="13">
        <f>GJ43+GJ38+GJ6</f>
        <v>0</v>
      </c>
      <c r="GK44" s="13">
        <f>GK43+GK38+GK6</f>
        <v>348445.2</v>
      </c>
      <c r="GL44" s="13">
        <f>GL38+GL6</f>
        <v>348445.19999999995</v>
      </c>
      <c r="GM44" s="13">
        <f>GM38+GM6</f>
        <v>253674.7</v>
      </c>
      <c r="GN44" s="13">
        <f>GM44/GL44%</f>
        <v>72.801892521406543</v>
      </c>
      <c r="GO44" s="13">
        <f>GO43+GO38+GO6</f>
        <v>459478.80000000005</v>
      </c>
      <c r="GP44" s="13">
        <f>GP43+GP38+GP6</f>
        <v>635513</v>
      </c>
      <c r="GQ44" s="13">
        <f>GQ38+GQ6</f>
        <v>635512.99306000001</v>
      </c>
      <c r="GR44" s="13">
        <f>GR38+GR6</f>
        <v>611970.39999999991</v>
      </c>
      <c r="GS44" s="23">
        <f>(GR44/GQ44)*100</f>
        <v>96.295497760534786</v>
      </c>
      <c r="GT44" s="23">
        <f>GT43+GT38+GT6</f>
        <v>23815</v>
      </c>
      <c r="GU44" s="23">
        <f>GU43+GU38+GU6</f>
        <v>13264.9</v>
      </c>
      <c r="GV44" s="13">
        <f>GV38+GV6</f>
        <v>13264.9</v>
      </c>
      <c r="GW44" s="13">
        <f>GW38+GW6</f>
        <v>12855.7</v>
      </c>
      <c r="GX44" s="15">
        <f>GW44/GV44%</f>
        <v>96.915167095115692</v>
      </c>
      <c r="GY44" s="15">
        <f>GY43+GY38+GY6</f>
        <v>498975.4</v>
      </c>
      <c r="GZ44" s="15">
        <f>GZ43+GZ38+GZ6</f>
        <v>1447541.2999999998</v>
      </c>
      <c r="HA44" s="13">
        <f>HA38+HA6</f>
        <v>1598272.6000000003</v>
      </c>
      <c r="HB44" s="13">
        <f>HB38+HB6</f>
        <v>1595269.1000000006</v>
      </c>
      <c r="HC44" s="13">
        <f>HB44/HA44%</f>
        <v>99.812078365104952</v>
      </c>
      <c r="HD44" s="13">
        <f>HD43+HD38+HD6</f>
        <v>68062.5</v>
      </c>
      <c r="HE44" s="13">
        <f t="shared" ref="HE44:HG44" si="108">HE43+HE38+HE6</f>
        <v>0</v>
      </c>
      <c r="HF44" s="13">
        <f t="shared" si="108"/>
        <v>0</v>
      </c>
      <c r="HG44" s="13">
        <f t="shared" si="108"/>
        <v>0</v>
      </c>
      <c r="HH44" s="13"/>
      <c r="HI44" s="13">
        <f>HI6+HI38</f>
        <v>4100</v>
      </c>
      <c r="HJ44" s="13">
        <f ca="1">HJ6+HJ38</f>
        <v>4100</v>
      </c>
      <c r="HK44" s="13">
        <f>HK38+HK6</f>
        <v>4100</v>
      </c>
      <c r="HL44" s="13">
        <f>HL38+HL6</f>
        <v>4100</v>
      </c>
      <c r="HM44" s="15">
        <f>(HL44/HK44)*100</f>
        <v>100</v>
      </c>
      <c r="HN44" s="15">
        <f>HN38+HN43+HN6</f>
        <v>57000</v>
      </c>
      <c r="HO44" s="15">
        <f>HO38+HO43+HO6</f>
        <v>57000</v>
      </c>
      <c r="HP44" s="13">
        <f>HP38+HP6</f>
        <v>57000</v>
      </c>
      <c r="HQ44" s="13">
        <f>HQ38+HQ6</f>
        <v>57000</v>
      </c>
      <c r="HR44" s="13">
        <f>HQ44/HP44%</f>
        <v>100</v>
      </c>
      <c r="HS44" s="13">
        <f>HS43+HS38+HS6</f>
        <v>63477</v>
      </c>
      <c r="HT44" s="13">
        <f>HT43+HT38+HT6</f>
        <v>63477</v>
      </c>
      <c r="HU44" s="13">
        <f>HU38+HU6</f>
        <v>63477</v>
      </c>
      <c r="HV44" s="13">
        <f>HV38+HV6</f>
        <v>62572.5</v>
      </c>
      <c r="HW44" s="13">
        <f>HV44/HU44%</f>
        <v>98.575074436410034</v>
      </c>
      <c r="HX44" s="13">
        <f>HX38+HX43+HX6</f>
        <v>0</v>
      </c>
      <c r="HY44" s="13">
        <f>HY38+HY43+HY6</f>
        <v>10550.1</v>
      </c>
      <c r="HZ44" s="13">
        <f>HZ38+HZ6</f>
        <v>10550.1</v>
      </c>
      <c r="IA44" s="13">
        <f>IA38+IA6</f>
        <v>10550.1</v>
      </c>
      <c r="IB44" s="13">
        <f>IA44/HZ44%</f>
        <v>100</v>
      </c>
      <c r="IC44" s="13">
        <f>IC43+IC38+IC6</f>
        <v>216545.2</v>
      </c>
      <c r="ID44" s="13">
        <f>ID43+ID38+ID6</f>
        <v>549271.69999999995</v>
      </c>
      <c r="IE44" s="13">
        <f>IE38+IE6</f>
        <v>549271.69999999995</v>
      </c>
      <c r="IF44" s="13">
        <f>IF38+IF6</f>
        <v>461066.9</v>
      </c>
      <c r="IG44" s="13">
        <f>IF44/IE44%</f>
        <v>83.941499261658677</v>
      </c>
      <c r="IH44" s="13">
        <f>IH43+IH38+IH6</f>
        <v>22953</v>
      </c>
      <c r="II44" s="13">
        <f>II43+II38+II6</f>
        <v>20707</v>
      </c>
      <c r="IJ44" s="13">
        <f>IJ38+IJ6</f>
        <v>20707</v>
      </c>
      <c r="IK44" s="13">
        <f>IK38+IK6</f>
        <v>18643</v>
      </c>
      <c r="IL44" s="29">
        <f>IK44/IJ44%</f>
        <v>90.032356208045584</v>
      </c>
      <c r="IM44" s="15">
        <f>IM43+IM38+IM6</f>
        <v>13671338.699999999</v>
      </c>
      <c r="IN44" s="15">
        <f t="shared" ref="IN44:IP44" si="109">IN43+IN38+IN6</f>
        <v>13494502</v>
      </c>
      <c r="IO44" s="15">
        <f t="shared" si="109"/>
        <v>13797562.5</v>
      </c>
      <c r="IP44" s="15">
        <f t="shared" si="109"/>
        <v>13774426.9</v>
      </c>
      <c r="IQ44" s="13">
        <f t="shared" si="90"/>
        <v>99.832321107441985</v>
      </c>
      <c r="IR44" s="13">
        <f>IR38+IR6</f>
        <v>106391.40000000002</v>
      </c>
      <c r="IS44" s="13">
        <f>IS38+IS6</f>
        <v>99091.400000000023</v>
      </c>
      <c r="IT44" s="13">
        <f>IT38+IT6</f>
        <v>99091.400000000023</v>
      </c>
      <c r="IU44" s="13">
        <f>IU38+IU6</f>
        <v>96710.500000000029</v>
      </c>
      <c r="IV44" s="13">
        <f>IU44/IT44%</f>
        <v>97.597268784173011</v>
      </c>
      <c r="IW44" s="13">
        <f>IW43+IW38+IW6</f>
        <v>1255.9000000000001</v>
      </c>
      <c r="IX44" s="13">
        <f>IX43+IX38+IX6</f>
        <v>799.2</v>
      </c>
      <c r="IY44" s="13">
        <f>IY38+IY6</f>
        <v>799.2</v>
      </c>
      <c r="IZ44" s="13">
        <f>IZ38+IZ6</f>
        <v>589.9</v>
      </c>
      <c r="JA44" s="13">
        <f>IZ44/IY44%</f>
        <v>73.8113113113113</v>
      </c>
      <c r="JB44" s="13">
        <f>JB43+JB38+JB6</f>
        <v>61.2</v>
      </c>
      <c r="JC44" s="13">
        <f>JC43+JC38+JC6</f>
        <v>61.2</v>
      </c>
      <c r="JD44" s="13">
        <f t="shared" ref="JD44:NK44" si="110">JD38+JD6</f>
        <v>61.2</v>
      </c>
      <c r="JE44" s="13">
        <f t="shared" si="110"/>
        <v>61.099999999999994</v>
      </c>
      <c r="JF44" s="13">
        <f t="shared" si="92"/>
        <v>99.83660130718954</v>
      </c>
      <c r="JG44" s="13">
        <f>JG43+JG38+JG6</f>
        <v>4276826.6000000006</v>
      </c>
      <c r="JH44" s="13">
        <f>JH43+JH38+JH6</f>
        <v>3789645.4</v>
      </c>
      <c r="JI44" s="13">
        <f>JI43+JI38+JI6</f>
        <v>4024908.0999999996</v>
      </c>
      <c r="JJ44" s="13">
        <f t="shared" si="110"/>
        <v>4023975.6999999997</v>
      </c>
      <c r="JK44" s="13">
        <f>JJ44/JI44%</f>
        <v>99.97683425368146</v>
      </c>
      <c r="JL44" s="13">
        <f>JL43+JL38+JL6</f>
        <v>7873249.0000000009</v>
      </c>
      <c r="JM44" s="13">
        <f>JM43+JM38+JM6</f>
        <v>8503526.9000000004</v>
      </c>
      <c r="JN44" s="15">
        <f>JN43+JN38+JN6</f>
        <v>8571324.700000003</v>
      </c>
      <c r="JO44" s="15">
        <f>JO43+JO38+JO6</f>
        <v>8571274.5000000019</v>
      </c>
      <c r="JP44" s="23">
        <f t="shared" si="36"/>
        <v>99.999414326235936</v>
      </c>
      <c r="JQ44" s="23">
        <f>JQ43+JQ38+JQ6</f>
        <v>306313</v>
      </c>
      <c r="JR44" s="23">
        <f>JR43+JR38+JR6</f>
        <v>202985.70000000007</v>
      </c>
      <c r="JS44" s="13">
        <f t="shared" si="110"/>
        <v>202985.70000000007</v>
      </c>
      <c r="JT44" s="15">
        <f t="shared" si="110"/>
        <v>197603.00000000006</v>
      </c>
      <c r="JU44" s="15">
        <f>JT44/JS44%</f>
        <v>97.348236846240894</v>
      </c>
      <c r="JV44" s="15">
        <f>JV43+JV38+JV6</f>
        <v>132960.00000000003</v>
      </c>
      <c r="JW44" s="15">
        <f>JW43+JW38+JW6</f>
        <v>34900.699999999997</v>
      </c>
      <c r="JX44" s="13">
        <f t="shared" si="110"/>
        <v>34900.699999999997</v>
      </c>
      <c r="JY44" s="13">
        <f t="shared" si="110"/>
        <v>32743.4</v>
      </c>
      <c r="JZ44" s="13">
        <f>JY44/JX44%</f>
        <v>93.818748621087849</v>
      </c>
      <c r="KA44" s="13">
        <f>KA43+KA38+KA6</f>
        <v>13000</v>
      </c>
      <c r="KB44" s="13">
        <f>KB43+KB38+KB6</f>
        <v>11127.800000000001</v>
      </c>
      <c r="KC44" s="13">
        <f t="shared" si="110"/>
        <v>11127.800000000001</v>
      </c>
      <c r="KD44" s="13">
        <f t="shared" si="110"/>
        <v>8263</v>
      </c>
      <c r="KE44" s="13">
        <f>KD44/KC44%</f>
        <v>74.255468286633473</v>
      </c>
      <c r="KF44" s="13">
        <f>KF43+KF38+KF6</f>
        <v>485.7</v>
      </c>
      <c r="KG44" s="13">
        <f>KG43+KG38+KG6</f>
        <v>485.7</v>
      </c>
      <c r="KH44" s="13">
        <f t="shared" si="110"/>
        <v>485.7</v>
      </c>
      <c r="KI44" s="13">
        <f t="shared" si="110"/>
        <v>178</v>
      </c>
      <c r="KJ44" s="13">
        <f>KI44/KH44%</f>
        <v>36.648136709903234</v>
      </c>
      <c r="KK44" s="13">
        <f>KK43+KK38+KK6</f>
        <v>126208.9</v>
      </c>
      <c r="KL44" s="13">
        <f>KL43+KL38+KL6</f>
        <v>79258.899999999994</v>
      </c>
      <c r="KM44" s="13">
        <f t="shared" si="110"/>
        <v>79258.899999999994</v>
      </c>
      <c r="KN44" s="13">
        <f t="shared" si="110"/>
        <v>79023.899999999994</v>
      </c>
      <c r="KO44" s="13">
        <f>KN44/KM44%</f>
        <v>99.703503328963691</v>
      </c>
      <c r="KP44" s="13">
        <f>KP43+KP38+KP6</f>
        <v>6562.5</v>
      </c>
      <c r="KQ44" s="13">
        <f>KQ43+KQ38+KQ6</f>
        <v>6562.5</v>
      </c>
      <c r="KR44" s="13">
        <f>KR38+KR6</f>
        <v>6562.5</v>
      </c>
      <c r="KS44" s="13">
        <f>KS38+KS6</f>
        <v>6562.5</v>
      </c>
      <c r="KT44" s="13">
        <f>KS44/KR44%</f>
        <v>100</v>
      </c>
      <c r="KU44" s="13">
        <f>KU43+KU38+KU6</f>
        <v>444.7</v>
      </c>
      <c r="KV44" s="13">
        <f>KV43+KV38+KV6</f>
        <v>444.7</v>
      </c>
      <c r="KW44" s="13">
        <f t="shared" si="110"/>
        <v>444.7</v>
      </c>
      <c r="KX44" s="13">
        <f t="shared" si="110"/>
        <v>304.60000000000002</v>
      </c>
      <c r="KY44" s="13">
        <f t="shared" si="93"/>
        <v>68.495615021362724</v>
      </c>
      <c r="KZ44" s="13">
        <f>KZ43+KZ38+KZ6</f>
        <v>3405.1</v>
      </c>
      <c r="LA44" s="13">
        <f>LA43+LA38+LA6</f>
        <v>2419</v>
      </c>
      <c r="LB44" s="13">
        <f t="shared" si="110"/>
        <v>2419</v>
      </c>
      <c r="LC44" s="13">
        <f t="shared" si="110"/>
        <v>2419</v>
      </c>
      <c r="LD44" s="13">
        <f t="shared" si="94"/>
        <v>100</v>
      </c>
      <c r="LE44" s="13">
        <f>LE43+LE38+LE6</f>
        <v>36</v>
      </c>
      <c r="LF44" s="13">
        <f>LF43+LF38+LF6</f>
        <v>36</v>
      </c>
      <c r="LG44" s="13">
        <f>LG38+LG6</f>
        <v>36</v>
      </c>
      <c r="LH44" s="13">
        <f>LH38+LH6</f>
        <v>17</v>
      </c>
      <c r="LI44" s="13">
        <f>LH44/LG44%</f>
        <v>47.222222222222221</v>
      </c>
      <c r="LJ44" s="13">
        <f>LJ43+LJ38+LJ6</f>
        <v>24184.899999999994</v>
      </c>
      <c r="LK44" s="13">
        <f>LK43+LK38+LK6</f>
        <v>26754.9</v>
      </c>
      <c r="LL44" s="13">
        <f t="shared" si="110"/>
        <v>26754.899999999998</v>
      </c>
      <c r="LM44" s="13">
        <f t="shared" si="110"/>
        <v>24787.299999999996</v>
      </c>
      <c r="LN44" s="13">
        <f t="shared" si="95"/>
        <v>92.645833099731249</v>
      </c>
      <c r="LO44" s="13">
        <f>LO43+LO38+LO6</f>
        <v>12084.8</v>
      </c>
      <c r="LP44" s="13">
        <f>LP43+LP38+LP6</f>
        <v>12084.8</v>
      </c>
      <c r="LQ44" s="13">
        <f t="shared" si="110"/>
        <v>12084.8</v>
      </c>
      <c r="LR44" s="13">
        <f t="shared" si="110"/>
        <v>11939.400000000001</v>
      </c>
      <c r="LS44" s="13">
        <f t="shared" si="96"/>
        <v>98.796835694426065</v>
      </c>
      <c r="LT44" s="13">
        <f>LT43+LT38+LT6</f>
        <v>1049.9000000000001</v>
      </c>
      <c r="LU44" s="13">
        <f>LU43+LU38+LU6</f>
        <v>1049.9000000000001</v>
      </c>
      <c r="LV44" s="13">
        <f t="shared" si="110"/>
        <v>1049.9000000000001</v>
      </c>
      <c r="LW44" s="13">
        <f t="shared" si="110"/>
        <v>1049.8000000000002</v>
      </c>
      <c r="LX44" s="13">
        <f>LW44/LV44%</f>
        <v>99.990475283360325</v>
      </c>
      <c r="LY44" s="13">
        <f>LY43+LY38+LY6</f>
        <v>18.5</v>
      </c>
      <c r="LZ44" s="13">
        <f>LZ43+LZ38+LZ6</f>
        <v>18.5</v>
      </c>
      <c r="MA44" s="13">
        <f t="shared" si="110"/>
        <v>18.5</v>
      </c>
      <c r="MB44" s="13">
        <f t="shared" si="110"/>
        <v>18.5</v>
      </c>
      <c r="MC44" s="13">
        <f>MB44/MA44%</f>
        <v>100</v>
      </c>
      <c r="MD44" s="13">
        <f>MD43+MD38+MD6</f>
        <v>58639.400000000009</v>
      </c>
      <c r="ME44" s="13">
        <f>ME43+ME38+ME6</f>
        <v>61576.4</v>
      </c>
      <c r="MF44" s="13">
        <f>MF38+MF6</f>
        <v>61576.4</v>
      </c>
      <c r="MG44" s="13">
        <f>MG38+MG6</f>
        <v>61563.200000000004</v>
      </c>
      <c r="MH44" s="13">
        <f>MG44/MF44%</f>
        <v>99.978563215777484</v>
      </c>
      <c r="MI44" s="13">
        <f>MI38+MI6</f>
        <v>476.2</v>
      </c>
      <c r="MJ44" s="13">
        <f>MJ38+MJ6</f>
        <v>476.2</v>
      </c>
      <c r="MK44" s="13">
        <f>MK38+MK6</f>
        <v>476.2</v>
      </c>
      <c r="ML44" s="13">
        <f>ML38+ML6</f>
        <v>0</v>
      </c>
      <c r="MM44" s="13">
        <f>ML44/MK44%</f>
        <v>0</v>
      </c>
      <c r="MN44" s="13">
        <f>MN38+MN43+MN6</f>
        <v>6093.1</v>
      </c>
      <c r="MO44" s="13">
        <f>MO38+MO43+MO6</f>
        <v>7262</v>
      </c>
      <c r="MP44" s="13">
        <f t="shared" si="110"/>
        <v>7262</v>
      </c>
      <c r="MQ44" s="13">
        <f t="shared" si="110"/>
        <v>7250.5</v>
      </c>
      <c r="MR44" s="13">
        <f>MQ44/MP44%</f>
        <v>99.841641421096114</v>
      </c>
      <c r="MS44" s="13">
        <f>MS43+MS38+MS6</f>
        <v>50517.999999999993</v>
      </c>
      <c r="MT44" s="13">
        <f>MT43+MT38+MT6</f>
        <v>17099.5</v>
      </c>
      <c r="MU44" s="13">
        <f t="shared" si="110"/>
        <v>17099.5</v>
      </c>
      <c r="MV44" s="13">
        <f t="shared" si="110"/>
        <v>16591.8</v>
      </c>
      <c r="MW44" s="13">
        <f>MV44/MU44%</f>
        <v>97.030907336471813</v>
      </c>
      <c r="MX44" s="13">
        <f>MX38+MX43+MX6</f>
        <v>40645.300000000003</v>
      </c>
      <c r="MY44" s="13">
        <f>MY38+MY43+MY6</f>
        <v>36403.4</v>
      </c>
      <c r="MZ44" s="13">
        <f t="shared" si="110"/>
        <v>36403.4</v>
      </c>
      <c r="NA44" s="13">
        <f t="shared" si="110"/>
        <v>33350.699999999997</v>
      </c>
      <c r="NB44" s="13">
        <f t="shared" si="97"/>
        <v>91.61424482328573</v>
      </c>
      <c r="NC44" s="13">
        <f>NC43+NC38+NC6</f>
        <v>15656.300000000003</v>
      </c>
      <c r="ND44" s="13">
        <f t="shared" ref="ND44:NF44" si="111">ND43+ND38+ND6</f>
        <v>0</v>
      </c>
      <c r="NE44" s="13">
        <f t="shared" si="111"/>
        <v>0</v>
      </c>
      <c r="NF44" s="13">
        <f t="shared" si="111"/>
        <v>0</v>
      </c>
      <c r="NG44" s="13"/>
      <c r="NH44" s="13">
        <f>NH43+NH38+NH6</f>
        <v>515453.30000000005</v>
      </c>
      <c r="NI44" s="13">
        <f>NI43+NI38+NI6</f>
        <v>501112.3</v>
      </c>
      <c r="NJ44" s="13">
        <f t="shared" si="110"/>
        <v>501112.3</v>
      </c>
      <c r="NK44" s="13">
        <f t="shared" si="110"/>
        <v>498830.60000000003</v>
      </c>
      <c r="NL44" s="13">
        <f>NK44/NJ44%</f>
        <v>99.544672920620798</v>
      </c>
      <c r="NM44" s="13">
        <f>NM43+NM38+NM6</f>
        <v>99319</v>
      </c>
      <c r="NN44" s="13">
        <f>NN43+NN38+NN6</f>
        <v>99319</v>
      </c>
      <c r="NO44" s="13">
        <f>NO38+NO6</f>
        <v>99319</v>
      </c>
      <c r="NP44" s="13">
        <f>NP38+NP6</f>
        <v>99319</v>
      </c>
      <c r="NQ44" s="13">
        <f>NP44/NO44%</f>
        <v>100</v>
      </c>
      <c r="NR44" s="47">
        <f>NR43+NR38+NR6</f>
        <v>1212571.6999999997</v>
      </c>
      <c r="NS44" s="47">
        <f t="shared" ref="NS44:NU44" si="112">NS43+NS38+NS6</f>
        <v>3003078.3</v>
      </c>
      <c r="NT44" s="47">
        <f t="shared" si="112"/>
        <v>3415205.6999999997</v>
      </c>
      <c r="NU44" s="47">
        <f t="shared" si="112"/>
        <v>3349999.3</v>
      </c>
      <c r="NV44" s="52">
        <f t="shared" si="43"/>
        <v>98.090703584852889</v>
      </c>
      <c r="NW44" s="15">
        <f>NW38+NW43+NW6</f>
        <v>0</v>
      </c>
      <c r="NX44" s="15">
        <f>NX38+NX43+NX6</f>
        <v>314955</v>
      </c>
      <c r="NY44" s="15">
        <f>NY38+NY6</f>
        <v>314955</v>
      </c>
      <c r="NZ44" s="15">
        <f>NZ38+NZ6</f>
        <v>298185.2</v>
      </c>
      <c r="OA44" s="15">
        <f>(NZ44/NY44)*100</f>
        <v>94.675493324443181</v>
      </c>
      <c r="OB44" s="15">
        <f>OB43+OB38+OB6</f>
        <v>0</v>
      </c>
      <c r="OC44" s="15">
        <f>OC43+OC38+OC6</f>
        <v>19995.599999999999</v>
      </c>
      <c r="OD44" s="15">
        <f>OD38+OD6</f>
        <v>19995.599999999999</v>
      </c>
      <c r="OE44" s="15">
        <f>OE38+OE6</f>
        <v>7990.1</v>
      </c>
      <c r="OF44" s="15">
        <f>(OE44/OD44)*100</f>
        <v>39.95929104402969</v>
      </c>
      <c r="OG44" s="15">
        <f>OG43+OG38+OG6</f>
        <v>0</v>
      </c>
      <c r="OH44" s="15">
        <f>OH43+OH38+OH6</f>
        <v>0</v>
      </c>
      <c r="OI44" s="15">
        <f>OI38+OI6</f>
        <v>391758.7</v>
      </c>
      <c r="OJ44" s="15">
        <f>OJ38+OJ6</f>
        <v>391029.9</v>
      </c>
      <c r="OK44" s="15">
        <f>(OJ44/OI44)*100</f>
        <v>99.813967118024436</v>
      </c>
      <c r="OL44" s="15">
        <f>OL38+OL43+OL6</f>
        <v>0</v>
      </c>
      <c r="OM44" s="15">
        <f>OM38+OM43+OM6</f>
        <v>297024.59999999998</v>
      </c>
      <c r="ON44" s="15">
        <f>ON38+ON6</f>
        <v>297024.59999999998</v>
      </c>
      <c r="OO44" s="15">
        <f>OO38+OO6</f>
        <v>286003</v>
      </c>
      <c r="OP44" s="15">
        <f>(OO44/ON44)*100</f>
        <v>96.289330917371828</v>
      </c>
      <c r="OQ44" s="15">
        <f>OQ43+OQ38+OQ6</f>
        <v>255</v>
      </c>
      <c r="OR44" s="15">
        <f t="shared" ref="OR44:OT44" si="113">OR43+OR38+OR6</f>
        <v>0</v>
      </c>
      <c r="OS44" s="15">
        <f t="shared" si="113"/>
        <v>0</v>
      </c>
      <c r="OT44" s="15">
        <f t="shared" si="113"/>
        <v>0</v>
      </c>
      <c r="OU44" s="15" t="s">
        <v>55</v>
      </c>
      <c r="OV44" s="15">
        <f>OV43+OV38+OV6</f>
        <v>0</v>
      </c>
      <c r="OW44" s="15">
        <f>OW43+OW38+OW6</f>
        <v>42952.900000000009</v>
      </c>
      <c r="OX44" s="15">
        <f>OX43+OX38+OX6</f>
        <v>42952.900000000009</v>
      </c>
      <c r="OY44" s="15">
        <f>OY38+OY6</f>
        <v>41096.6</v>
      </c>
      <c r="OZ44" s="15">
        <f>(OY44/OX44)*100</f>
        <v>95.678289475215848</v>
      </c>
      <c r="PA44" s="15">
        <f>PA43+PA38+PA6</f>
        <v>0</v>
      </c>
      <c r="PB44" s="15">
        <f>PB43+PB38+PB6</f>
        <v>5000</v>
      </c>
      <c r="PC44" s="15">
        <f>PC38+PC6</f>
        <v>5000</v>
      </c>
      <c r="PD44" s="15">
        <f>PD38+PD6</f>
        <v>5000</v>
      </c>
      <c r="PE44" s="15">
        <f t="shared" si="45"/>
        <v>100</v>
      </c>
      <c r="PF44" s="15">
        <f>PF43+PF38+PF6</f>
        <v>0</v>
      </c>
      <c r="PG44" s="15">
        <f>PG43+PG38+PG6</f>
        <v>0</v>
      </c>
      <c r="PH44" s="15">
        <f>PH38+PH43+PH6</f>
        <v>100</v>
      </c>
      <c r="PI44" s="15">
        <f>PI38+PI43+PI6</f>
        <v>100</v>
      </c>
      <c r="PJ44" s="15">
        <f>(PI44/PH44)*100</f>
        <v>100</v>
      </c>
      <c r="PK44" s="15">
        <f>PK43+PK38+PK6</f>
        <v>19250.7</v>
      </c>
      <c r="PL44" s="15">
        <f>PL43+PL38+PL6</f>
        <v>48502.8</v>
      </c>
      <c r="PM44" s="13">
        <f>PM38+PM6+PM43</f>
        <v>44727.3</v>
      </c>
      <c r="PN44" s="13">
        <f>PN38+PN6</f>
        <v>44693.899999999994</v>
      </c>
      <c r="PO44" s="13">
        <f>(PN44/PM44)*100</f>
        <v>99.925325248785398</v>
      </c>
      <c r="PP44" s="13">
        <f>PP43+PP38+PP6</f>
        <v>0</v>
      </c>
      <c r="PQ44" s="13">
        <f>PQ43+PQ38+PQ6</f>
        <v>763.6</v>
      </c>
      <c r="PR44" s="13">
        <f>PR38+PR6</f>
        <v>5072.7000000000007</v>
      </c>
      <c r="PS44" s="13">
        <f>PS38+PS6</f>
        <v>5072.7000000000007</v>
      </c>
      <c r="PT44" s="13">
        <f>PS44/PR44%</f>
        <v>100</v>
      </c>
      <c r="PU44" s="13">
        <f>PU43+PU38+PU6</f>
        <v>365872.59999999992</v>
      </c>
      <c r="PV44" s="13">
        <f>PV43+PV38+PV6</f>
        <v>365086.79999999993</v>
      </c>
      <c r="PW44" s="13">
        <f>PW38+PW6</f>
        <v>406293.3</v>
      </c>
      <c r="PX44" s="13">
        <f>PX38+PX6</f>
        <v>406169.1</v>
      </c>
      <c r="PY44" s="13">
        <f>(PX44/PW44)*100</f>
        <v>99.969430950498079</v>
      </c>
      <c r="PZ44" s="13">
        <f>PZ38+PZ43+PZ6</f>
        <v>0</v>
      </c>
      <c r="QA44" s="13">
        <f>QA38+QA43+QA6</f>
        <v>37699.9</v>
      </c>
      <c r="QB44" s="13">
        <f>QB43+QB38+QB6</f>
        <v>41699.9</v>
      </c>
      <c r="QC44" s="13">
        <f>QC43+QC38+QC6</f>
        <v>41699.9</v>
      </c>
      <c r="QD44" s="13">
        <f>(QC44/QB44)*100</f>
        <v>100</v>
      </c>
      <c r="QE44" s="13">
        <f>QE43+QE38+QE6</f>
        <v>0</v>
      </c>
      <c r="QF44" s="13">
        <f>QF43+QF38+QF6</f>
        <v>48807.9</v>
      </c>
      <c r="QG44" s="13">
        <f>QG6+QG38+QG43</f>
        <v>48807.9</v>
      </c>
      <c r="QH44" s="13">
        <f>QH6+QH38+QH43</f>
        <v>48807.700000000004</v>
      </c>
      <c r="QI44" s="14">
        <f>(QH44/QG44)*100</f>
        <v>99.999590230270101</v>
      </c>
      <c r="QJ44" s="14">
        <f>QJ43+QJ38+QJ6</f>
        <v>0</v>
      </c>
      <c r="QK44" s="14">
        <f>QK43+QK38+QK6</f>
        <v>192185.8</v>
      </c>
      <c r="QL44" s="13">
        <f>QL38+QL6</f>
        <v>187185.8</v>
      </c>
      <c r="QM44" s="13">
        <f>QM38+QM6</f>
        <v>187185.8</v>
      </c>
      <c r="QN44" s="13">
        <f>(QM44/QL44)*100</f>
        <v>100</v>
      </c>
      <c r="QO44" s="13">
        <f>QO43+QO38+QO6</f>
        <v>56430</v>
      </c>
      <c r="QP44" s="13">
        <f>QP43+QP38+QP6</f>
        <v>60831.199999999997</v>
      </c>
      <c r="QQ44" s="13">
        <f>QQ38+QQ6</f>
        <v>60840.3</v>
      </c>
      <c r="QR44" s="13">
        <f>QR38+QR6</f>
        <v>60750.3</v>
      </c>
      <c r="QS44" s="14">
        <f>(QR44/QQ44)*100</f>
        <v>99.85207173534647</v>
      </c>
      <c r="QT44" s="14">
        <f>QT43+QT38+QT6</f>
        <v>0</v>
      </c>
      <c r="QU44" s="14">
        <f>QU43+QU38+QU6</f>
        <v>13000</v>
      </c>
      <c r="QV44" s="13">
        <f>QV38+QV6</f>
        <v>13000</v>
      </c>
      <c r="QW44" s="13">
        <f>QW38+QW6</f>
        <v>13000</v>
      </c>
      <c r="QX44" s="13">
        <f>(QW44/QV44)*100</f>
        <v>100</v>
      </c>
      <c r="QY44" s="13">
        <f>QY43+QY38+QY6</f>
        <v>0</v>
      </c>
      <c r="QZ44" s="13">
        <f>QZ43+QZ38+QZ6</f>
        <v>54240.9</v>
      </c>
      <c r="RA44" s="13">
        <f>RA38+RA6</f>
        <v>54240.9</v>
      </c>
      <c r="RB44" s="13">
        <f>RB38+RB6</f>
        <v>54240.9</v>
      </c>
      <c r="RC44" s="14">
        <f>(RB44/RA44)*100</f>
        <v>100</v>
      </c>
      <c r="RD44" s="14">
        <f>RD38+RD43+RD6</f>
        <v>259</v>
      </c>
      <c r="RE44" s="14">
        <f>RE38+RE43+RE6</f>
        <v>105692.40000000001</v>
      </c>
      <c r="RF44" s="13">
        <f>RF38+RF6</f>
        <v>75549.600000000006</v>
      </c>
      <c r="RG44" s="13">
        <f>RG38+RG6</f>
        <v>75414.200000000012</v>
      </c>
      <c r="RH44" s="14">
        <f>(RG44/RF44)*100</f>
        <v>99.820779990893399</v>
      </c>
      <c r="RI44" s="14">
        <f>RI38+RI43+RI6</f>
        <v>0</v>
      </c>
      <c r="RJ44" s="14">
        <f>RJ38+RJ43+RJ6</f>
        <v>143.30000000000001</v>
      </c>
      <c r="RK44" s="13">
        <f>RK43+RK38+RK6</f>
        <v>143.30000000000001</v>
      </c>
      <c r="RL44" s="13">
        <f>RL43+RL38+RL6</f>
        <v>143.30000000000001</v>
      </c>
      <c r="RM44" s="13">
        <f>(RL44/RK44)*100</f>
        <v>100</v>
      </c>
      <c r="RN44" s="13">
        <f>RN43+RN38+RN6</f>
        <v>0</v>
      </c>
      <c r="RO44" s="13">
        <f>RO43+RO38+RO6</f>
        <v>1369.8</v>
      </c>
      <c r="RP44" s="13">
        <f>RP43+RP38+RP6</f>
        <v>1369.8</v>
      </c>
      <c r="RQ44" s="13">
        <f>RQ43+RQ38+RQ6</f>
        <v>1369.8</v>
      </c>
      <c r="RR44" s="13">
        <v>100</v>
      </c>
      <c r="RS44" s="13">
        <f>RS43+RS38+RS6</f>
        <v>570</v>
      </c>
      <c r="RT44" s="13">
        <f>RT43+RT38+RT6</f>
        <v>576</v>
      </c>
      <c r="RU44" s="13">
        <f>RU43+RU38+RU6</f>
        <v>576.40000000000009</v>
      </c>
      <c r="RV44" s="13">
        <f>RV43+RV38+RV6</f>
        <v>575.5</v>
      </c>
      <c r="RW44" s="13">
        <f>(RV44/RU44)*100</f>
        <v>99.843858431644676</v>
      </c>
      <c r="RX44" s="13">
        <f>RX43+RX38+RX6</f>
        <v>0</v>
      </c>
      <c r="RY44" s="13">
        <f>RY43+RY38+RY6</f>
        <v>63.1</v>
      </c>
      <c r="RZ44" s="13">
        <f>RZ43+RZ38+RZ6</f>
        <v>61.7</v>
      </c>
      <c r="SA44" s="13">
        <f>SA43+SA38+SA6</f>
        <v>60.3</v>
      </c>
      <c r="SB44" s="13">
        <f>(SA44/RZ44)*100</f>
        <v>97.730956239870324</v>
      </c>
      <c r="SC44" s="13">
        <f>SC43+SC38+SC6</f>
        <v>6089</v>
      </c>
      <c r="SD44" s="13">
        <f t="shared" ref="SD44:SF44" si="114">SD43+SD38+SD6</f>
        <v>0</v>
      </c>
      <c r="SE44" s="13">
        <f t="shared" si="114"/>
        <v>0</v>
      </c>
      <c r="SF44" s="13">
        <f t="shared" si="114"/>
        <v>0</v>
      </c>
      <c r="SG44" s="13" t="s">
        <v>55</v>
      </c>
      <c r="SH44" s="13">
        <f>SH43+SH38+SH6</f>
        <v>0</v>
      </c>
      <c r="SI44" s="13">
        <f>SI43+SI38+SI6</f>
        <v>26787.1</v>
      </c>
      <c r="SJ44" s="13">
        <f>SJ43+SJ38+SJ6</f>
        <v>36450.499999999993</v>
      </c>
      <c r="SK44" s="13">
        <f t="shared" ref="SK44:SZ44" si="115">SK43+SK38+SK6</f>
        <v>30920.100000000002</v>
      </c>
      <c r="SL44" s="14">
        <f>(SK44/SJ44)*100</f>
        <v>84.827642967860555</v>
      </c>
      <c r="SM44" s="14">
        <f>SM43+SM38+SM6</f>
        <v>0</v>
      </c>
      <c r="SN44" s="14">
        <f>SN43+SN38+SN6</f>
        <v>60000</v>
      </c>
      <c r="SO44" s="13">
        <f t="shared" si="115"/>
        <v>60000</v>
      </c>
      <c r="SP44" s="13">
        <f t="shared" si="115"/>
        <v>60000</v>
      </c>
      <c r="SQ44" s="14">
        <f t="shared" si="103"/>
        <v>100</v>
      </c>
      <c r="SR44" s="14">
        <f>SR43+SR38+SR6</f>
        <v>2040.8</v>
      </c>
      <c r="SS44" s="14">
        <f>SS43+SS38+SS6</f>
        <v>2040.8</v>
      </c>
      <c r="ST44" s="13">
        <f t="shared" si="115"/>
        <v>2040.8</v>
      </c>
      <c r="SU44" s="13">
        <f t="shared" si="115"/>
        <v>2040.8</v>
      </c>
      <c r="SV44" s="14">
        <f>(SU44/ST44)*100</f>
        <v>100</v>
      </c>
      <c r="SW44" s="14">
        <f>SW43+SW38+SW6</f>
        <v>0</v>
      </c>
      <c r="SX44" s="14">
        <f>SX43+SX38+SX6</f>
        <v>103600</v>
      </c>
      <c r="SY44" s="13">
        <f t="shared" si="115"/>
        <v>103600</v>
      </c>
      <c r="SZ44" s="13">
        <f t="shared" si="115"/>
        <v>103600</v>
      </c>
      <c r="TA44" s="14">
        <f>(SZ44/SY44)*100</f>
        <v>100</v>
      </c>
      <c r="TB44" s="14">
        <f>TB43+TB38+TB6</f>
        <v>0</v>
      </c>
      <c r="TC44" s="14">
        <f>TC43+TC38+TC6</f>
        <v>10000</v>
      </c>
      <c r="TD44" s="13">
        <f>TD43+TD38+TD6</f>
        <v>10000</v>
      </c>
      <c r="TE44" s="13">
        <f>TE43+TE38+TE6</f>
        <v>10000</v>
      </c>
      <c r="TF44" s="13">
        <f>(TE44/TD44)*100</f>
        <v>100</v>
      </c>
      <c r="TG44" s="13">
        <f>TG43+TG38+TG6</f>
        <v>0</v>
      </c>
      <c r="TH44" s="13">
        <f>TH43+TH38+TH6</f>
        <v>32035.899999999998</v>
      </c>
      <c r="TI44" s="13">
        <f>TI38+TI6</f>
        <v>32035.899999999998</v>
      </c>
      <c r="TJ44" s="13">
        <f>TJ38+TJ6</f>
        <v>32030.799999999999</v>
      </c>
      <c r="TK44" s="13">
        <f>(TJ44/TI44)*100</f>
        <v>99.984080359846303</v>
      </c>
      <c r="TL44" s="13">
        <f>TL43+TL38+TL6</f>
        <v>761804.6</v>
      </c>
      <c r="TM44" s="13">
        <f>TM43+TM38+TM6</f>
        <v>1147755.2</v>
      </c>
      <c r="TN44" s="13">
        <f>TN38+TN6</f>
        <v>1147755.1000000001</v>
      </c>
      <c r="TO44" s="13">
        <f>TO38+TO6</f>
        <v>1130851.8</v>
      </c>
      <c r="TP44" s="14">
        <f>(TO44/TN44)*100</f>
        <v>98.52727293479245</v>
      </c>
      <c r="TQ44" s="14">
        <f>TQ43+TQ38+TQ6</f>
        <v>0</v>
      </c>
      <c r="TR44" s="14">
        <f>TR43+TR38+TR6</f>
        <v>11967.7</v>
      </c>
      <c r="TS44" s="14">
        <f>TS43+TS38+TS6</f>
        <v>11967.7</v>
      </c>
      <c r="TT44" s="14">
        <f>TT43+TT38+TT6</f>
        <v>11967.6</v>
      </c>
      <c r="TU44" s="14">
        <f>(TT44/TS44)*100</f>
        <v>99.999164417557253</v>
      </c>
      <c r="TV44" s="44">
        <f>TV43+TV38+TV6</f>
        <v>22496042.5</v>
      </c>
      <c r="TW44" s="44">
        <f t="shared" ref="TW44:TY44" si="116">TW43+TW38+TW6</f>
        <v>27837436.400000002</v>
      </c>
      <c r="TX44" s="44">
        <f t="shared" si="116"/>
        <v>28723093.893059999</v>
      </c>
      <c r="TY44" s="44">
        <f t="shared" si="116"/>
        <v>28152812.75</v>
      </c>
      <c r="TZ44" s="45">
        <f>TY44/TX44%</f>
        <v>98.014555308062441</v>
      </c>
      <c r="UA44" s="8"/>
      <c r="UB44" s="7"/>
    </row>
    <row r="45" spans="1:550" x14ac:dyDescent="0.2">
      <c r="NR45" s="38"/>
      <c r="NS45" s="38"/>
      <c r="NT45" s="38"/>
      <c r="NU45" s="38"/>
    </row>
    <row r="46" spans="1:550" x14ac:dyDescent="0.2">
      <c r="IP46" s="9"/>
      <c r="JJ46" s="9"/>
      <c r="NR46" s="2"/>
      <c r="NS46" s="2"/>
      <c r="NT46" s="39"/>
      <c r="NU46" s="39"/>
    </row>
    <row r="47" spans="1:550" x14ac:dyDescent="0.2">
      <c r="HI47" s="9"/>
      <c r="JJ47" s="9"/>
      <c r="NR47" s="2"/>
      <c r="NS47" s="2"/>
      <c r="NT47" s="39"/>
      <c r="NU47" s="39"/>
    </row>
    <row r="48" spans="1:550" x14ac:dyDescent="0.2">
      <c r="JJ48" s="9"/>
    </row>
    <row r="1048576" spans="479:483" x14ac:dyDescent="0.2">
      <c r="RK1048576" s="9">
        <f>SUM(RK44:RK1048575)</f>
        <v>143.30000000000001</v>
      </c>
      <c r="RL1048576" s="9">
        <f>SUM(RL6:RL1048575)</f>
        <v>429.90000000000003</v>
      </c>
      <c r="RM1048576" s="9">
        <f>SUM(RM6:RM1048575)</f>
        <v>300</v>
      </c>
      <c r="RN1048576" s="9"/>
      <c r="RO1048576" s="9"/>
    </row>
  </sheetData>
  <mergeCells count="219">
    <mergeCell ref="NW2:TU2"/>
    <mergeCell ref="IR2:NQ2"/>
    <mergeCell ref="AK2:IL2"/>
    <mergeCell ref="TV2:TZ4"/>
    <mergeCell ref="QO3:QS3"/>
    <mergeCell ref="QO4:QS4"/>
    <mergeCell ref="PU3:PY3"/>
    <mergeCell ref="PU4:PY4"/>
    <mergeCell ref="PK3:PO3"/>
    <mergeCell ref="PK4:PO4"/>
    <mergeCell ref="NR2:NV4"/>
    <mergeCell ref="HD3:HH3"/>
    <mergeCell ref="HD4:HH4"/>
    <mergeCell ref="MI3:MM3"/>
    <mergeCell ref="MI4:MM4"/>
    <mergeCell ref="TG3:TK3"/>
    <mergeCell ref="TG4:TK4"/>
    <mergeCell ref="TB4:TF4"/>
    <mergeCell ref="TQ3:TU3"/>
    <mergeCell ref="TQ4:TU4"/>
    <mergeCell ref="TL3:TP3"/>
    <mergeCell ref="TL4:TP4"/>
    <mergeCell ref="SR3:SV3"/>
    <mergeCell ref="SR4:SV4"/>
    <mergeCell ref="OG3:OK3"/>
    <mergeCell ref="OG4:OK4"/>
    <mergeCell ref="OL3:OP3"/>
    <mergeCell ref="OL4:OP4"/>
    <mergeCell ref="NH4:NL4"/>
    <mergeCell ref="QT3:QX3"/>
    <mergeCell ref="QT4:QX4"/>
    <mergeCell ref="QY3:RC3"/>
    <mergeCell ref="OQ3:OU3"/>
    <mergeCell ref="OQ4:OU4"/>
    <mergeCell ref="OV3:OZ3"/>
    <mergeCell ref="OV4:OZ4"/>
    <mergeCell ref="PA3:PE3"/>
    <mergeCell ref="PA4:PE4"/>
    <mergeCell ref="PF3:PJ3"/>
    <mergeCell ref="PF4:PJ4"/>
    <mergeCell ref="PP3:PT3"/>
    <mergeCell ref="PP4:PT4"/>
    <mergeCell ref="QE3:QI3"/>
    <mergeCell ref="QE4:QI4"/>
    <mergeCell ref="PZ3:QD3"/>
    <mergeCell ref="PZ4:QD4"/>
    <mergeCell ref="QJ3:QN3"/>
    <mergeCell ref="QJ4:QN4"/>
    <mergeCell ref="MD4:MH4"/>
    <mergeCell ref="MS3:MW3"/>
    <mergeCell ref="MS4:MW4"/>
    <mergeCell ref="NH3:NL3"/>
    <mergeCell ref="NC3:NG3"/>
    <mergeCell ref="NC4:NG4"/>
    <mergeCell ref="NW3:OA3"/>
    <mergeCell ref="NW4:OA4"/>
    <mergeCell ref="OB3:OF3"/>
    <mergeCell ref="OB4:OF4"/>
    <mergeCell ref="AP4:AT4"/>
    <mergeCell ref="AZ4:BD4"/>
    <mergeCell ref="AZ3:BD3"/>
    <mergeCell ref="AU3:AY3"/>
    <mergeCell ref="IR4:IV4"/>
    <mergeCell ref="NM3:NQ3"/>
    <mergeCell ref="NM4:NQ4"/>
    <mergeCell ref="KK3:KO3"/>
    <mergeCell ref="KK4:KO4"/>
    <mergeCell ref="JB3:JF3"/>
    <mergeCell ref="JB4:JF4"/>
    <mergeCell ref="MN3:MR3"/>
    <mergeCell ref="MN4:MR4"/>
    <mergeCell ref="KA3:KE3"/>
    <mergeCell ref="KA4:KE4"/>
    <mergeCell ref="IW3:JA3"/>
    <mergeCell ref="IW4:JA4"/>
    <mergeCell ref="LY3:MC3"/>
    <mergeCell ref="LY4:MC4"/>
    <mergeCell ref="MX3:NB3"/>
    <mergeCell ref="MX4:NB4"/>
    <mergeCell ref="JV3:JZ3"/>
    <mergeCell ref="JV4:JZ4"/>
    <mergeCell ref="MD3:MH3"/>
    <mergeCell ref="SH3:SL3"/>
    <mergeCell ref="SH4:SL4"/>
    <mergeCell ref="SM3:SQ3"/>
    <mergeCell ref="SM4:SQ4"/>
    <mergeCell ref="SW3:TA3"/>
    <mergeCell ref="SW4:TA4"/>
    <mergeCell ref="TB3:TF3"/>
    <mergeCell ref="AA4:AE4"/>
    <mergeCell ref="V4:Z4"/>
    <mergeCell ref="HI4:HM4"/>
    <mergeCell ref="HS4:HW4"/>
    <mergeCell ref="HS3:HW3"/>
    <mergeCell ref="AU4:AY4"/>
    <mergeCell ref="BT3:BX3"/>
    <mergeCell ref="BT4:BX4"/>
    <mergeCell ref="GO3:GS3"/>
    <mergeCell ref="GO4:GS4"/>
    <mergeCell ref="EQ3:EU3"/>
    <mergeCell ref="EQ4:EU4"/>
    <mergeCell ref="FK4:FO4"/>
    <mergeCell ref="FF3:FJ3"/>
    <mergeCell ref="FF4:FJ4"/>
    <mergeCell ref="LT4:LX4"/>
    <mergeCell ref="KF3:KJ3"/>
    <mergeCell ref="SC3:SG3"/>
    <mergeCell ref="SC4:SG4"/>
    <mergeCell ref="QY4:RC4"/>
    <mergeCell ref="RI3:RM3"/>
    <mergeCell ref="RI4:RM4"/>
    <mergeCell ref="RN3:RR3"/>
    <mergeCell ref="RN4:RR4"/>
    <mergeCell ref="RX3:SB3"/>
    <mergeCell ref="RX4:SB4"/>
    <mergeCell ref="RS3:RW3"/>
    <mergeCell ref="RS4:RW4"/>
    <mergeCell ref="RD3:RH3"/>
    <mergeCell ref="RD4:RH4"/>
    <mergeCell ref="A1:PO1"/>
    <mergeCell ref="B2:F4"/>
    <mergeCell ref="G2:AE2"/>
    <mergeCell ref="G3:K3"/>
    <mergeCell ref="G4:K4"/>
    <mergeCell ref="L3:P3"/>
    <mergeCell ref="Q3:U3"/>
    <mergeCell ref="V3:Z3"/>
    <mergeCell ref="AA3:AE3"/>
    <mergeCell ref="LO3:LS3"/>
    <mergeCell ref="LO4:LS4"/>
    <mergeCell ref="KU3:KY3"/>
    <mergeCell ref="KU4:KY4"/>
    <mergeCell ref="LT3:LX3"/>
    <mergeCell ref="DR4:DV4"/>
    <mergeCell ref="FK3:FO3"/>
    <mergeCell ref="HX3:IB3"/>
    <mergeCell ref="HX4:IB4"/>
    <mergeCell ref="Q4:U4"/>
    <mergeCell ref="L4:P4"/>
    <mergeCell ref="AF2:AJ4"/>
    <mergeCell ref="AK3:AO3"/>
    <mergeCell ref="AK4:AO4"/>
    <mergeCell ref="EG3:EK3"/>
    <mergeCell ref="EL3:EP3"/>
    <mergeCell ref="EL4:EP4"/>
    <mergeCell ref="EV4:EZ4"/>
    <mergeCell ref="FA4:FE4"/>
    <mergeCell ref="A2:A5"/>
    <mergeCell ref="GJ3:GN3"/>
    <mergeCell ref="GJ4:GN4"/>
    <mergeCell ref="GE3:GI3"/>
    <mergeCell ref="GE4:GI4"/>
    <mergeCell ref="DR3:DV3"/>
    <mergeCell ref="EG4:EK4"/>
    <mergeCell ref="BE4:BI4"/>
    <mergeCell ref="BE3:BI3"/>
    <mergeCell ref="BY3:CC3"/>
    <mergeCell ref="BY4:CC4"/>
    <mergeCell ref="CD3:CH3"/>
    <mergeCell ref="CD4:CH4"/>
    <mergeCell ref="CN3:CR3"/>
    <mergeCell ref="CN4:CR4"/>
    <mergeCell ref="BJ3:BN3"/>
    <mergeCell ref="BJ4:BN4"/>
    <mergeCell ref="BO3:BS3"/>
    <mergeCell ref="BO4:BS4"/>
    <mergeCell ref="AP3:AT3"/>
    <mergeCell ref="HN3:HR3"/>
    <mergeCell ref="HN4:HR4"/>
    <mergeCell ref="FZ3:GD3"/>
    <mergeCell ref="FZ4:GD4"/>
    <mergeCell ref="HI3:HM3"/>
    <mergeCell ref="IH3:IL3"/>
    <mergeCell ref="IH4:IL4"/>
    <mergeCell ref="FP3:FT3"/>
    <mergeCell ref="FP4:FT4"/>
    <mergeCell ref="IC3:IG3"/>
    <mergeCell ref="IC4:IG4"/>
    <mergeCell ref="DC3:DG3"/>
    <mergeCell ref="DH3:DL3"/>
    <mergeCell ref="DC4:DG4"/>
    <mergeCell ref="DH4:DL4"/>
    <mergeCell ref="CI3:CM3"/>
    <mergeCell ref="CI4:CM4"/>
    <mergeCell ref="FU3:FY3"/>
    <mergeCell ref="FU4:FY4"/>
    <mergeCell ref="GY3:HC3"/>
    <mergeCell ref="GY4:HC4"/>
    <mergeCell ref="GT3:GX3"/>
    <mergeCell ref="GT4:GX4"/>
    <mergeCell ref="CS3:CW3"/>
    <mergeCell ref="CS4:CW4"/>
    <mergeCell ref="CX3:DB3"/>
    <mergeCell ref="CX4:DB4"/>
    <mergeCell ref="DM3:DQ3"/>
    <mergeCell ref="DM4:DQ4"/>
    <mergeCell ref="EB3:EF3"/>
    <mergeCell ref="DW3:EA3"/>
    <mergeCell ref="DW4:EA4"/>
    <mergeCell ref="EB4:EF4"/>
    <mergeCell ref="FA3:FE3"/>
    <mergeCell ref="EV3:EZ3"/>
    <mergeCell ref="IM2:IQ4"/>
    <mergeCell ref="KP3:KT3"/>
    <mergeCell ref="KP4:KT4"/>
    <mergeCell ref="LJ3:LN3"/>
    <mergeCell ref="LJ4:LN4"/>
    <mergeCell ref="KZ3:LD3"/>
    <mergeCell ref="KZ4:LD4"/>
    <mergeCell ref="LE3:LI3"/>
    <mergeCell ref="LE4:LI4"/>
    <mergeCell ref="KF4:KJ4"/>
    <mergeCell ref="JL3:JP3"/>
    <mergeCell ref="JL4:JP4"/>
    <mergeCell ref="JG3:JK3"/>
    <mergeCell ref="JG4:JK4"/>
    <mergeCell ref="JQ3:JU3"/>
    <mergeCell ref="JQ4:JU4"/>
    <mergeCell ref="IR3:IV3"/>
  </mergeCells>
  <pageMargins left="0.25" right="0.25" top="0.75" bottom="0.75" header="0.3" footer="0.3"/>
  <pageSetup paperSize="9" scale="6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Н Фокина</cp:lastModifiedBy>
  <cp:lastPrinted>2021-06-04T05:39:05Z</cp:lastPrinted>
  <dcterms:created xsi:type="dcterms:W3CDTF">2018-05-04T00:39:31Z</dcterms:created>
  <dcterms:modified xsi:type="dcterms:W3CDTF">2021-06-04T05:39:12Z</dcterms:modified>
</cp:coreProperties>
</file>