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85" windowWidth="15120" windowHeight="7830"/>
  </bookViews>
  <sheets>
    <sheet name="Расходы РЗПР" sheetId="4" r:id="rId1"/>
  </sheets>
  <definedNames>
    <definedName name="_xlnm._FilterDatabase" localSheetId="0" hidden="1">'Расходы РЗПР'!$A$5:$N$81</definedName>
    <definedName name="_xlnm.Print_Titles" localSheetId="0">'Расходы РЗПР'!$4:$6</definedName>
    <definedName name="_xlnm.Print_Area" localSheetId="0">'Расходы РЗПР'!$A$1:$J$81</definedName>
  </definedNames>
  <calcPr calcId="145621"/>
</workbook>
</file>

<file path=xl/calcChain.xml><?xml version="1.0" encoding="utf-8"?>
<calcChain xmlns="http://schemas.openxmlformats.org/spreadsheetml/2006/main">
  <c r="I78" i="4" l="1"/>
  <c r="H78" i="4"/>
  <c r="H79" i="4" l="1"/>
  <c r="H57" i="4" l="1"/>
  <c r="H34" i="4"/>
  <c r="H28" i="4"/>
  <c r="H29" i="4"/>
  <c r="H37" i="4"/>
  <c r="I37" i="4"/>
  <c r="H35" i="4"/>
  <c r="I25" i="4"/>
  <c r="I23" i="4"/>
  <c r="H23" i="4"/>
  <c r="H14" i="4"/>
  <c r="I14" i="4"/>
  <c r="E77" i="4" l="1"/>
  <c r="F77" i="4"/>
  <c r="G77" i="4"/>
  <c r="D77" i="4"/>
  <c r="E75" i="4"/>
  <c r="F75" i="4"/>
  <c r="G75" i="4"/>
  <c r="D75" i="4"/>
  <c r="E73" i="4"/>
  <c r="F73" i="4"/>
  <c r="G73" i="4"/>
  <c r="D73" i="4"/>
  <c r="E68" i="4"/>
  <c r="F68" i="4"/>
  <c r="G68" i="4"/>
  <c r="D68" i="4"/>
  <c r="E62" i="4"/>
  <c r="F62" i="4"/>
  <c r="G62" i="4"/>
  <c r="D62" i="4"/>
  <c r="E55" i="4"/>
  <c r="F55" i="4"/>
  <c r="G55" i="4"/>
  <c r="D55" i="4"/>
  <c r="E51" i="4"/>
  <c r="F51" i="4"/>
  <c r="G51" i="4"/>
  <c r="D51" i="4"/>
  <c r="E43" i="4"/>
  <c r="F43" i="4"/>
  <c r="G43" i="4"/>
  <c r="D43" i="4"/>
  <c r="E39" i="4"/>
  <c r="F39" i="4"/>
  <c r="G39" i="4"/>
  <c r="D39" i="4"/>
  <c r="E33" i="4"/>
  <c r="F33" i="4"/>
  <c r="G33" i="4"/>
  <c r="D33" i="4"/>
  <c r="E23" i="4"/>
  <c r="F23" i="4"/>
  <c r="G23" i="4"/>
  <c r="D23" i="4"/>
  <c r="E18" i="4"/>
  <c r="F18" i="4"/>
  <c r="G18" i="4"/>
  <c r="D18" i="4"/>
  <c r="E16" i="4"/>
  <c r="F16" i="4"/>
  <c r="G16" i="4"/>
  <c r="D16" i="4"/>
  <c r="E7" i="4"/>
  <c r="F7" i="4"/>
  <c r="G7" i="4"/>
  <c r="D7" i="4"/>
  <c r="I66" i="4" l="1"/>
  <c r="I8" i="4" l="1"/>
  <c r="I9" i="4"/>
  <c r="I10" i="4"/>
  <c r="I11" i="4"/>
  <c r="I12" i="4"/>
  <c r="I13" i="4"/>
  <c r="I15" i="4"/>
  <c r="I16" i="4"/>
  <c r="I17" i="4"/>
  <c r="I18" i="4"/>
  <c r="I19" i="4"/>
  <c r="I20" i="4"/>
  <c r="I21" i="4"/>
  <c r="I22" i="4"/>
  <c r="I24" i="4"/>
  <c r="I26" i="4"/>
  <c r="I27" i="4"/>
  <c r="I28" i="4"/>
  <c r="I29" i="4"/>
  <c r="I30" i="4"/>
  <c r="I31" i="4"/>
  <c r="I32" i="4"/>
  <c r="I33" i="4"/>
  <c r="I34" i="4"/>
  <c r="I35" i="4"/>
  <c r="I36"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7" i="4"/>
  <c r="I68" i="4"/>
  <c r="I69" i="4"/>
  <c r="I70" i="4"/>
  <c r="I71" i="4"/>
  <c r="I72" i="4"/>
  <c r="I73" i="4"/>
  <c r="I74" i="4"/>
  <c r="I75" i="4"/>
  <c r="I76" i="4"/>
  <c r="I77" i="4"/>
  <c r="I80" i="4"/>
  <c r="I7" i="4"/>
  <c r="F81" i="4"/>
  <c r="H80" i="4"/>
  <c r="H69" i="4"/>
  <c r="H41" i="4"/>
  <c r="H30" i="4"/>
  <c r="H21" i="4"/>
  <c r="H26" i="4"/>
  <c r="E81" i="4"/>
  <c r="G81" i="4"/>
  <c r="D81" i="4"/>
  <c r="H36" i="4"/>
  <c r="I81" i="4" l="1"/>
  <c r="H81" i="4"/>
  <c r="H7" i="4"/>
  <c r="H8" i="4"/>
  <c r="H9" i="4"/>
  <c r="H10" i="4"/>
  <c r="H11" i="4"/>
  <c r="H12" i="4"/>
  <c r="H13" i="4"/>
  <c r="H15" i="4"/>
  <c r="H16" i="4"/>
  <c r="H17" i="4"/>
  <c r="H18" i="4"/>
  <c r="H19" i="4"/>
  <c r="H20" i="4"/>
  <c r="H22" i="4"/>
  <c r="H24" i="4"/>
  <c r="H27" i="4"/>
  <c r="H31" i="4"/>
  <c r="H32" i="4"/>
  <c r="H33" i="4"/>
  <c r="H38" i="4"/>
  <c r="H39" i="4"/>
  <c r="H40" i="4"/>
  <c r="H42" i="4"/>
  <c r="H43" i="4"/>
  <c r="H44" i="4"/>
  <c r="H45" i="4"/>
  <c r="H46" i="4"/>
  <c r="H47" i="4"/>
  <c r="H48" i="4"/>
  <c r="H49" i="4"/>
  <c r="H50" i="4"/>
  <c r="H51" i="4"/>
  <c r="H52" i="4"/>
  <c r="H53" i="4"/>
  <c r="H54" i="4"/>
  <c r="H55" i="4"/>
  <c r="H56" i="4"/>
  <c r="H58" i="4"/>
  <c r="H59" i="4"/>
  <c r="H60" i="4"/>
  <c r="H61" i="4"/>
  <c r="H62" i="4"/>
  <c r="H63" i="4"/>
  <c r="H64" i="4"/>
  <c r="H65" i="4"/>
  <c r="H66" i="4"/>
  <c r="H67" i="4"/>
  <c r="H68" i="4"/>
  <c r="H70" i="4"/>
  <c r="H71" i="4"/>
  <c r="H72" i="4"/>
  <c r="H73" i="4"/>
  <c r="H74" i="4"/>
  <c r="H75" i="4"/>
  <c r="H76" i="4"/>
  <c r="H77" i="4"/>
</calcChain>
</file>

<file path=xl/sharedStrings.xml><?xml version="1.0" encoding="utf-8"?>
<sst xmlns="http://schemas.openxmlformats.org/spreadsheetml/2006/main" count="298" uniqueCount="158">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</sst>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
    <numFmt numFmtId="165" formatCode="_-* #,##0.0_р_._-;\-* #,##0.0_р_._-;_-* &quot;-&quot;?_р_._-;_-@_-"/>
    <numFmt numFmtId="166" formatCode="#,##0.0_ ;\-#,##0.0\ "/>
  </numFmts>
  <fonts count="19" x14ac:knownFonts="1">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s>
  <cellStyleXfs count="15">
    <xf numFmtId="0" fontId="0" fillId="0" borderId="0"/>
    <xf numFmtId="4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cellStyleXfs>
  <cellXfs count="47">
    <xf numFmtId="0" fontId="0" fillId="0" borderId="0" xfId="0"/>
    <xf numFmtId="44" fontId="1" fillId="2" borderId="0" xfId="1" applyNumberFormat="1" applyFont="1" applyFill="1" applyAlignment="1">
      <alignment vertical="top" wrapText="1"/>
    </xf>
    <xf numFmtId="44" fontId="2" fillId="2" borderId="0" xfId="1" applyNumberFormat="1" applyFont="1" applyFill="1" applyAlignment="1">
      <alignment vertical="top" wrapText="1"/>
    </xf>
    <xf numFmtId="44" fontId="1" fillId="2" borderId="0" xfId="1" applyNumberFormat="1" applyFont="1" applyFill="1" applyBorder="1" applyAlignment="1">
      <alignment vertical="top" wrapText="1"/>
    </xf>
    <xf numFmtId="164"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4"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5" fontId="3" fillId="0" borderId="1" xfId="0" applyNumberFormat="1" applyFont="1" applyFill="1" applyBorder="1" applyAlignment="1">
      <alignment horizontal="right" vertical="top" wrapText="1"/>
    </xf>
    <xf numFmtId="165" fontId="7" fillId="0" borderId="1" xfId="0" applyNumberFormat="1" applyFont="1" applyFill="1" applyBorder="1" applyAlignment="1">
      <alignment horizontal="right" vertical="top" wrapText="1"/>
    </xf>
    <xf numFmtId="165" fontId="7" fillId="0" borderId="3"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5" fontId="3" fillId="2" borderId="1" xfId="1" applyNumberFormat="1" applyFont="1" applyFill="1" applyBorder="1" applyAlignment="1">
      <alignment horizontal="right" vertical="top" wrapText="1"/>
    </xf>
    <xf numFmtId="165" fontId="7"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1" fillId="2" borderId="1" xfId="1" applyNumberForma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cellXfs>
  <cellStyles count="15">
    <cellStyle name="xl25" xfId="4"/>
    <cellStyle name="xl27" xfId="13"/>
    <cellStyle name="xl28" xfId="14"/>
    <cellStyle name="xl36" xfId="3"/>
    <cellStyle name="xl37" xfId="5"/>
    <cellStyle name="xl38" xfId="6"/>
    <cellStyle name="xl39" xfId="10"/>
    <cellStyle name="xl40" xfId="8"/>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tabSelected="1" view="pageBreakPreview" zoomScale="75" zoomScaleNormal="100" zoomScaleSheetLayoutView="75" workbookViewId="0">
      <pane ySplit="5" topLeftCell="A6" activePane="bottomLeft" state="frozen"/>
      <selection pane="bottomLeft" sqref="A1:J1"/>
    </sheetView>
  </sheetViews>
  <sheetFormatPr defaultRowHeight="12.75" x14ac:dyDescent="0.2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x14ac:dyDescent="0.25">
      <c r="A1" s="41" t="s">
        <v>97</v>
      </c>
      <c r="B1" s="41"/>
      <c r="C1" s="41"/>
      <c r="D1" s="41"/>
      <c r="E1" s="41"/>
      <c r="F1" s="41"/>
      <c r="G1" s="41"/>
      <c r="H1" s="41"/>
      <c r="I1" s="41"/>
      <c r="J1" s="41"/>
      <c r="K1" s="13"/>
    </row>
    <row r="2" spans="1:14" ht="16.5" x14ac:dyDescent="0.25">
      <c r="A2" s="12"/>
      <c r="B2" s="12"/>
      <c r="C2" s="12"/>
      <c r="D2" s="12"/>
      <c r="E2" s="12"/>
      <c r="F2" s="12"/>
      <c r="G2" s="11"/>
      <c r="H2" s="11"/>
      <c r="I2" s="11"/>
      <c r="J2" s="11"/>
      <c r="K2" s="3"/>
    </row>
    <row r="3" spans="1:14" ht="16.5" x14ac:dyDescent="0.25">
      <c r="A3" s="10"/>
      <c r="B3" s="10"/>
      <c r="C3" s="10"/>
      <c r="D3" s="10"/>
      <c r="E3" s="10"/>
      <c r="F3" s="10"/>
      <c r="G3" s="9"/>
      <c r="H3" s="9"/>
      <c r="I3" s="9"/>
      <c r="J3" s="9" t="s">
        <v>91</v>
      </c>
      <c r="K3" s="3"/>
    </row>
    <row r="4" spans="1:14" ht="28.5" customHeight="1" x14ac:dyDescent="0.25">
      <c r="A4" s="42" t="s">
        <v>90</v>
      </c>
      <c r="B4" s="42" t="s">
        <v>89</v>
      </c>
      <c r="C4" s="42"/>
      <c r="D4" s="44" t="s">
        <v>140</v>
      </c>
      <c r="E4" s="45" t="s">
        <v>141</v>
      </c>
      <c r="F4" s="46" t="s">
        <v>96</v>
      </c>
      <c r="G4" s="43" t="s">
        <v>98</v>
      </c>
      <c r="H4" s="43" t="s">
        <v>94</v>
      </c>
      <c r="I4" s="43" t="s">
        <v>95</v>
      </c>
      <c r="J4" s="40" t="s">
        <v>88</v>
      </c>
      <c r="K4" s="3"/>
    </row>
    <row r="5" spans="1:14" ht="76.5" customHeight="1" x14ac:dyDescent="0.25">
      <c r="A5" s="42"/>
      <c r="B5" s="6" t="s">
        <v>87</v>
      </c>
      <c r="C5" s="6" t="s">
        <v>86</v>
      </c>
      <c r="D5" s="44"/>
      <c r="E5" s="45"/>
      <c r="F5" s="46"/>
      <c r="G5" s="43"/>
      <c r="H5" s="43"/>
      <c r="I5" s="43"/>
      <c r="J5" s="40"/>
      <c r="K5" s="3"/>
      <c r="L5" s="3"/>
      <c r="M5" s="3"/>
      <c r="N5" s="3"/>
    </row>
    <row r="6" spans="1:14" x14ac:dyDescent="0.25">
      <c r="A6" s="20">
        <v>1</v>
      </c>
      <c r="B6" s="6">
        <v>2</v>
      </c>
      <c r="C6" s="6">
        <v>3</v>
      </c>
      <c r="D6" s="19">
        <v>4</v>
      </c>
      <c r="E6" s="20">
        <v>5</v>
      </c>
      <c r="F6" s="24">
        <v>6</v>
      </c>
      <c r="G6" s="19">
        <v>7</v>
      </c>
      <c r="H6" s="23">
        <v>8</v>
      </c>
      <c r="I6" s="23">
        <v>9</v>
      </c>
      <c r="J6" s="23">
        <v>10</v>
      </c>
      <c r="K6" s="3"/>
      <c r="L6" s="5"/>
      <c r="M6" s="5"/>
      <c r="N6" s="3"/>
    </row>
    <row r="7" spans="1:14" ht="14.25" customHeight="1" x14ac:dyDescent="0.25">
      <c r="A7" s="21" t="s">
        <v>85</v>
      </c>
      <c r="B7" s="14" t="s">
        <v>6</v>
      </c>
      <c r="C7" s="14"/>
      <c r="D7" s="25">
        <f>SUM(D8:D15)</f>
        <v>4594634.6509999996</v>
      </c>
      <c r="E7" s="25">
        <f t="shared" ref="E7:G7" si="0">SUM(E8:E15)</f>
        <v>4275177.5</v>
      </c>
      <c r="F7" s="25">
        <f t="shared" si="0"/>
        <v>4386375.7615400003</v>
      </c>
      <c r="G7" s="25">
        <f t="shared" si="0"/>
        <v>3235353.03309</v>
      </c>
      <c r="H7" s="30">
        <f t="shared" ref="H7:H13" si="1">G7/D7*100</f>
        <v>70.415893293840924</v>
      </c>
      <c r="I7" s="30">
        <f>G7/F7*100</f>
        <v>73.759139867992275</v>
      </c>
      <c r="J7" s="33" t="s">
        <v>100</v>
      </c>
      <c r="K7" s="3"/>
      <c r="L7" s="5"/>
      <c r="M7" s="8"/>
      <c r="N7" s="3"/>
    </row>
    <row r="8" spans="1:14" ht="60" customHeight="1" x14ac:dyDescent="0.25">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x14ac:dyDescent="0.25">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x14ac:dyDescent="0.25">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x14ac:dyDescent="0.25">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x14ac:dyDescent="0.25">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x14ac:dyDescent="0.25">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x14ac:dyDescent="0.25">
      <c r="A14" s="15" t="s">
        <v>78</v>
      </c>
      <c r="B14" s="16" t="s">
        <v>6</v>
      </c>
      <c r="C14" s="16" t="s">
        <v>16</v>
      </c>
      <c r="D14" s="26">
        <v>100000</v>
      </c>
      <c r="E14" s="27">
        <v>37168.6</v>
      </c>
      <c r="F14" s="27">
        <v>42569.663329999996</v>
      </c>
      <c r="G14" s="28">
        <v>0</v>
      </c>
      <c r="H14" s="28">
        <f t="shared" ref="H14" si="3">G14/D14*100</f>
        <v>0</v>
      </c>
      <c r="I14" s="28">
        <f t="shared" ref="I14" si="4">G14/F14*100</f>
        <v>0</v>
      </c>
      <c r="J14" s="34" t="s">
        <v>137</v>
      </c>
      <c r="K14" s="3"/>
      <c r="L14" s="5"/>
      <c r="M14" s="4"/>
      <c r="N14" s="3"/>
    </row>
    <row r="15" spans="1:14" ht="32.25" customHeight="1" x14ac:dyDescent="0.25">
      <c r="A15" s="15" t="s">
        <v>77</v>
      </c>
      <c r="B15" s="16" t="s">
        <v>6</v>
      </c>
      <c r="C15" s="16" t="s">
        <v>9</v>
      </c>
      <c r="D15" s="26">
        <v>4111972.8509999998</v>
      </c>
      <c r="E15" s="27">
        <v>3736909.8</v>
      </c>
      <c r="F15" s="27">
        <v>3842706.97933</v>
      </c>
      <c r="G15" s="26">
        <v>2741245.2771000001</v>
      </c>
      <c r="H15" s="31">
        <f t="shared" ref="H15:H26" si="5">G15/D15*100</f>
        <v>66.66496536895545</v>
      </c>
      <c r="I15" s="31">
        <f t="shared" si="2"/>
        <v>71.336307760264191</v>
      </c>
      <c r="J15" s="36" t="s">
        <v>124</v>
      </c>
      <c r="K15" s="3"/>
      <c r="L15" s="7"/>
      <c r="M15" s="4"/>
      <c r="N15" s="3"/>
    </row>
    <row r="16" spans="1:14" ht="15" customHeight="1" x14ac:dyDescent="0.25">
      <c r="A16" s="17" t="s">
        <v>76</v>
      </c>
      <c r="B16" s="14" t="s">
        <v>4</v>
      </c>
      <c r="C16" s="14"/>
      <c r="D16" s="25">
        <f>D17</f>
        <v>52366.6</v>
      </c>
      <c r="E16" s="25">
        <f t="shared" ref="E16:G16" si="6">E17</f>
        <v>52465.1</v>
      </c>
      <c r="F16" s="25">
        <f t="shared" si="6"/>
        <v>52465.1</v>
      </c>
      <c r="G16" s="25">
        <f t="shared" si="6"/>
        <v>52465.1</v>
      </c>
      <c r="H16" s="30">
        <f t="shared" si="5"/>
        <v>100.18809699312156</v>
      </c>
      <c r="I16" s="30">
        <f t="shared" si="2"/>
        <v>100</v>
      </c>
      <c r="J16" s="37" t="s">
        <v>100</v>
      </c>
      <c r="K16" s="3"/>
      <c r="L16" s="5"/>
      <c r="M16" s="4"/>
      <c r="N16" s="3"/>
    </row>
    <row r="17" spans="1:14" ht="30" customHeight="1" x14ac:dyDescent="0.25">
      <c r="A17" s="15" t="s">
        <v>75</v>
      </c>
      <c r="B17" s="16" t="s">
        <v>4</v>
      </c>
      <c r="C17" s="16" t="s">
        <v>1</v>
      </c>
      <c r="D17" s="26">
        <v>52366.6</v>
      </c>
      <c r="E17" s="27">
        <v>52465.1</v>
      </c>
      <c r="F17" s="27">
        <v>52465.1</v>
      </c>
      <c r="G17" s="26">
        <v>52465.1</v>
      </c>
      <c r="H17" s="31">
        <f t="shared" si="5"/>
        <v>100.18809699312156</v>
      </c>
      <c r="I17" s="31">
        <f t="shared" si="2"/>
        <v>100</v>
      </c>
      <c r="J17" s="35" t="s">
        <v>100</v>
      </c>
      <c r="K17" s="3"/>
      <c r="L17" s="5"/>
      <c r="M17" s="4"/>
      <c r="N17" s="3"/>
    </row>
    <row r="18" spans="1:14" ht="42.75" x14ac:dyDescent="0.25">
      <c r="A18" s="17" t="s">
        <v>74</v>
      </c>
      <c r="B18" s="14" t="s">
        <v>1</v>
      </c>
      <c r="C18" s="14"/>
      <c r="D18" s="25">
        <f>SUM(D19:D22)</f>
        <v>767728.60000000009</v>
      </c>
      <c r="E18" s="25">
        <f t="shared" ref="E18:G18" si="7">SUM(E19:E22)</f>
        <v>1215773.7</v>
      </c>
      <c r="F18" s="25">
        <f t="shared" si="7"/>
        <v>1215773.6505699998</v>
      </c>
      <c r="G18" s="25">
        <f t="shared" si="7"/>
        <v>1200195.91974</v>
      </c>
      <c r="H18" s="30">
        <f t="shared" si="5"/>
        <v>156.33075539194448</v>
      </c>
      <c r="I18" s="30">
        <f t="shared" si="2"/>
        <v>98.718698104478875</v>
      </c>
      <c r="J18" s="37" t="s">
        <v>100</v>
      </c>
      <c r="K18" s="3"/>
      <c r="L18" s="7"/>
      <c r="M18" s="4"/>
      <c r="N18" s="3"/>
    </row>
    <row r="19" spans="1:14" ht="123.75" customHeight="1" x14ac:dyDescent="0.25">
      <c r="A19" s="15" t="s">
        <v>73</v>
      </c>
      <c r="B19" s="16" t="s">
        <v>1</v>
      </c>
      <c r="C19" s="16" t="s">
        <v>31</v>
      </c>
      <c r="D19" s="26">
        <v>250289.4</v>
      </c>
      <c r="E19" s="27">
        <v>385122.3</v>
      </c>
      <c r="F19" s="27">
        <v>385122.36881000001</v>
      </c>
      <c r="G19" s="26">
        <v>370512.18528999999</v>
      </c>
      <c r="H19" s="31">
        <f t="shared" si="5"/>
        <v>148.03351052421715</v>
      </c>
      <c r="I19" s="31">
        <f t="shared" si="2"/>
        <v>96.206352914491973</v>
      </c>
      <c r="J19" s="34" t="s">
        <v>138</v>
      </c>
      <c r="K19" s="3"/>
      <c r="L19" s="5"/>
      <c r="M19" s="4"/>
      <c r="N19" s="3"/>
    </row>
    <row r="20" spans="1:14" ht="77.25" customHeight="1" x14ac:dyDescent="0.25">
      <c r="A20" s="15" t="s">
        <v>72</v>
      </c>
      <c r="B20" s="16" t="s">
        <v>1</v>
      </c>
      <c r="C20" s="16" t="s">
        <v>23</v>
      </c>
      <c r="D20" s="26">
        <v>508342.4</v>
      </c>
      <c r="E20" s="27">
        <v>825366.6</v>
      </c>
      <c r="F20" s="27">
        <v>825366.6095599999</v>
      </c>
      <c r="G20" s="26">
        <v>824485.18565</v>
      </c>
      <c r="H20" s="31">
        <f t="shared" si="5"/>
        <v>162.19091416533422</v>
      </c>
      <c r="I20" s="31">
        <f t="shared" si="2"/>
        <v>99.893208193814658</v>
      </c>
      <c r="J20" s="34" t="s">
        <v>139</v>
      </c>
      <c r="K20" s="3"/>
      <c r="L20" s="5"/>
      <c r="M20" s="4"/>
      <c r="N20" s="3"/>
    </row>
    <row r="21" spans="1:14" ht="45" customHeight="1" x14ac:dyDescent="0.25">
      <c r="A21" s="15" t="s">
        <v>71</v>
      </c>
      <c r="B21" s="16" t="s">
        <v>1</v>
      </c>
      <c r="C21" s="16" t="s">
        <v>16</v>
      </c>
      <c r="D21" s="26">
        <v>850</v>
      </c>
      <c r="E21" s="27">
        <v>160</v>
      </c>
      <c r="F21" s="27">
        <v>160</v>
      </c>
      <c r="G21" s="26">
        <v>73.877200000000002</v>
      </c>
      <c r="H21" s="31">
        <f t="shared" si="5"/>
        <v>8.6914352941176478</v>
      </c>
      <c r="I21" s="31">
        <f t="shared" si="2"/>
        <v>46.173249999999996</v>
      </c>
      <c r="J21" s="36" t="s">
        <v>102</v>
      </c>
      <c r="K21" s="3"/>
      <c r="L21" s="7"/>
      <c r="M21" s="4"/>
      <c r="N21" s="3"/>
    </row>
    <row r="22" spans="1:14" ht="46.5" customHeight="1" x14ac:dyDescent="0.25">
      <c r="A22" s="15" t="s">
        <v>70</v>
      </c>
      <c r="B22" s="16" t="s">
        <v>1</v>
      </c>
      <c r="C22" s="16" t="s">
        <v>2</v>
      </c>
      <c r="D22" s="26">
        <v>8246.7999999999993</v>
      </c>
      <c r="E22" s="27">
        <v>5124.8</v>
      </c>
      <c r="F22" s="27">
        <v>5124.6722</v>
      </c>
      <c r="G22" s="26">
        <v>5124.6715999999997</v>
      </c>
      <c r="H22" s="31">
        <f t="shared" si="5"/>
        <v>62.141334820778972</v>
      </c>
      <c r="I22" s="31">
        <f t="shared" si="2"/>
        <v>99.999988291934059</v>
      </c>
      <c r="J22" s="36" t="s">
        <v>103</v>
      </c>
      <c r="K22" s="3"/>
      <c r="L22" s="7"/>
      <c r="M22" s="4"/>
      <c r="N22" s="3"/>
    </row>
    <row r="23" spans="1:14" ht="15" customHeight="1" x14ac:dyDescent="0.25">
      <c r="A23" s="17" t="s">
        <v>69</v>
      </c>
      <c r="B23" s="14" t="s">
        <v>25</v>
      </c>
      <c r="C23" s="14"/>
      <c r="D23" s="25">
        <f>SUM(D24:D32)</f>
        <v>9239316.5729999989</v>
      </c>
      <c r="E23" s="25">
        <f t="shared" ref="E23:G23" si="8">SUM(E24:E32)</f>
        <v>13651341.9</v>
      </c>
      <c r="F23" s="25">
        <f t="shared" si="8"/>
        <v>13765417.90167</v>
      </c>
      <c r="G23" s="25">
        <f t="shared" si="8"/>
        <v>13008932.406340001</v>
      </c>
      <c r="H23" s="30">
        <f t="shared" si="5"/>
        <v>140.79972586236443</v>
      </c>
      <c r="I23" s="30">
        <f>G23/F23*100</f>
        <v>94.504449478150448</v>
      </c>
      <c r="J23" s="37" t="s">
        <v>100</v>
      </c>
      <c r="K23" s="3"/>
      <c r="L23" s="5"/>
      <c r="M23" s="4"/>
      <c r="N23" s="3"/>
    </row>
    <row r="24" spans="1:14" ht="36.75" customHeight="1" x14ac:dyDescent="0.25">
      <c r="A24" s="15" t="s">
        <v>68</v>
      </c>
      <c r="B24" s="16" t="s">
        <v>25</v>
      </c>
      <c r="C24" s="16" t="s">
        <v>6</v>
      </c>
      <c r="D24" s="26">
        <v>174244</v>
      </c>
      <c r="E24" s="27">
        <v>185774.3</v>
      </c>
      <c r="F24" s="27">
        <v>185774.33356999999</v>
      </c>
      <c r="G24" s="26">
        <v>184965.90777000002</v>
      </c>
      <c r="H24" s="31">
        <f t="shared" si="5"/>
        <v>106.15338707215172</v>
      </c>
      <c r="I24" s="31">
        <f t="shared" si="2"/>
        <v>99.564834504064919</v>
      </c>
      <c r="J24" s="34" t="s">
        <v>104</v>
      </c>
      <c r="K24" s="3"/>
      <c r="L24" s="5"/>
      <c r="M24" s="4"/>
      <c r="N24" s="3"/>
    </row>
    <row r="25" spans="1:14" ht="32.25" customHeight="1" x14ac:dyDescent="0.25">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x14ac:dyDescent="0.25">
      <c r="A26" s="15" t="s">
        <v>66</v>
      </c>
      <c r="B26" s="16" t="s">
        <v>25</v>
      </c>
      <c r="C26" s="16" t="s">
        <v>15</v>
      </c>
      <c r="D26" s="26">
        <v>1445333.3729999999</v>
      </c>
      <c r="E26" s="27">
        <v>2521863.7999999998</v>
      </c>
      <c r="F26" s="27">
        <v>2624645.64928</v>
      </c>
      <c r="G26" s="26">
        <v>2604277.6109799999</v>
      </c>
      <c r="H26" s="31">
        <f t="shared" si="5"/>
        <v>180.18525411714825</v>
      </c>
      <c r="I26" s="31">
        <f t="shared" si="2"/>
        <v>99.223969974553043</v>
      </c>
      <c r="J26" s="36" t="s">
        <v>146</v>
      </c>
      <c r="K26" s="3"/>
      <c r="L26" s="5"/>
      <c r="M26" s="4"/>
      <c r="N26" s="3"/>
    </row>
    <row r="27" spans="1:14" ht="183" customHeight="1" x14ac:dyDescent="0.25">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x14ac:dyDescent="0.25">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x14ac:dyDescent="0.25">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x14ac:dyDescent="0.25">
      <c r="A30" s="15" t="s">
        <v>62</v>
      </c>
      <c r="B30" s="16" t="s">
        <v>25</v>
      </c>
      <c r="C30" s="16" t="s">
        <v>31</v>
      </c>
      <c r="D30" s="26">
        <v>5413455.7999999998</v>
      </c>
      <c r="E30" s="27">
        <v>6930532.7000000002</v>
      </c>
      <c r="F30" s="27">
        <v>6930532.73367</v>
      </c>
      <c r="G30" s="26">
        <v>6244711.9730500001</v>
      </c>
      <c r="H30" s="31">
        <f t="shared" ref="H30" si="9">G30/D30*100</f>
        <v>115.35537009556816</v>
      </c>
      <c r="I30" s="31">
        <f t="shared" si="2"/>
        <v>90.104357240993366</v>
      </c>
      <c r="J30" s="36" t="s">
        <v>106</v>
      </c>
      <c r="K30" s="3"/>
      <c r="L30" s="7"/>
      <c r="M30" s="4"/>
      <c r="N30" s="3"/>
    </row>
    <row r="31" spans="1:14" ht="66.75" customHeight="1" x14ac:dyDescent="0.25">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x14ac:dyDescent="0.25">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x14ac:dyDescent="0.25">
      <c r="A33" s="17" t="s">
        <v>59</v>
      </c>
      <c r="B33" s="14" t="s">
        <v>15</v>
      </c>
      <c r="C33" s="14"/>
      <c r="D33" s="25">
        <f>SUM(D34:D38)</f>
        <v>1907987.4</v>
      </c>
      <c r="E33" s="25">
        <f t="shared" ref="E33:G33" si="10">SUM(E34:E38)</f>
        <v>4302513.5000000009</v>
      </c>
      <c r="F33" s="25">
        <f t="shared" si="10"/>
        <v>4301692.1363000004</v>
      </c>
      <c r="G33" s="25">
        <f t="shared" si="10"/>
        <v>4017338.4812400001</v>
      </c>
      <c r="H33" s="30">
        <f>G33/D33*100</f>
        <v>210.55372175099271</v>
      </c>
      <c r="I33" s="30">
        <f t="shared" si="2"/>
        <v>93.389725576582521</v>
      </c>
      <c r="J33" s="37" t="s">
        <v>100</v>
      </c>
      <c r="K33" s="3"/>
      <c r="L33" s="5"/>
      <c r="M33" s="4"/>
      <c r="N33" s="3"/>
    </row>
    <row r="34" spans="1:14" ht="96" customHeight="1" x14ac:dyDescent="0.25">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x14ac:dyDescent="0.25">
      <c r="A35" s="15" t="s">
        <v>57</v>
      </c>
      <c r="B35" s="16" t="s">
        <v>15</v>
      </c>
      <c r="C35" s="16" t="s">
        <v>4</v>
      </c>
      <c r="D35" s="26">
        <v>1296497.8999999999</v>
      </c>
      <c r="E35" s="27">
        <v>2878684.1</v>
      </c>
      <c r="F35" s="27">
        <v>2878684.14</v>
      </c>
      <c r="G35" s="26">
        <v>2873607.7797500002</v>
      </c>
      <c r="H35" s="31">
        <f t="shared" ref="H35:H36" si="11">G35/D35*100</f>
        <v>221.64384375400843</v>
      </c>
      <c r="I35" s="31">
        <f t="shared" si="2"/>
        <v>99.823656920901371</v>
      </c>
      <c r="J35" s="36" t="s">
        <v>150</v>
      </c>
      <c r="K35" s="3"/>
      <c r="L35" s="5"/>
      <c r="M35" s="4"/>
      <c r="N35" s="3"/>
    </row>
    <row r="36" spans="1:14" ht="107.25" customHeight="1" x14ac:dyDescent="0.25">
      <c r="A36" s="15" t="s">
        <v>56</v>
      </c>
      <c r="B36" s="16" t="s">
        <v>15</v>
      </c>
      <c r="C36" s="16" t="s">
        <v>1</v>
      </c>
      <c r="D36" s="26">
        <v>355212.2</v>
      </c>
      <c r="E36" s="27">
        <v>810228.1</v>
      </c>
      <c r="F36" s="27">
        <v>810227.94920000003</v>
      </c>
      <c r="G36" s="26">
        <v>715601.86734</v>
      </c>
      <c r="H36" s="31">
        <f t="shared" si="11"/>
        <v>201.45757024674262</v>
      </c>
      <c r="I36" s="31">
        <f t="shared" si="2"/>
        <v>88.321054346072415</v>
      </c>
      <c r="J36" s="34" t="s">
        <v>125</v>
      </c>
      <c r="K36" s="3"/>
      <c r="L36" s="5"/>
      <c r="M36" s="4"/>
      <c r="N36" s="3"/>
    </row>
    <row r="37" spans="1:14" ht="44.25" customHeight="1" x14ac:dyDescent="0.25">
      <c r="A37" s="15" t="s">
        <v>101</v>
      </c>
      <c r="B37" s="16" t="s">
        <v>15</v>
      </c>
      <c r="C37" s="16" t="s">
        <v>25</v>
      </c>
      <c r="D37" s="26">
        <v>4464.2</v>
      </c>
      <c r="E37" s="27">
        <v>3364.2</v>
      </c>
      <c r="F37" s="27">
        <v>3364.2</v>
      </c>
      <c r="G37" s="26">
        <v>2638.8</v>
      </c>
      <c r="H37" s="31">
        <f t="shared" ref="H37" si="12">G37/D37*100</f>
        <v>59.110254916894412</v>
      </c>
      <c r="I37" s="31">
        <f t="shared" ref="I37" si="13">G37/F37*100</f>
        <v>78.437667201712159</v>
      </c>
      <c r="J37" s="34" t="s">
        <v>108</v>
      </c>
      <c r="K37" s="3"/>
      <c r="L37" s="5"/>
      <c r="M37" s="4"/>
      <c r="N37" s="3"/>
    </row>
    <row r="38" spans="1:14" ht="46.5" customHeight="1" x14ac:dyDescent="0.25">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x14ac:dyDescent="0.25">
      <c r="A39" s="17" t="s">
        <v>54</v>
      </c>
      <c r="B39" s="14" t="s">
        <v>22</v>
      </c>
      <c r="C39" s="14"/>
      <c r="D39" s="25">
        <f>SUM(D40:D42)</f>
        <v>169042.098</v>
      </c>
      <c r="E39" s="25">
        <f t="shared" ref="E39:G39" si="14">SUM(E40:E42)</f>
        <v>613415.4</v>
      </c>
      <c r="F39" s="25">
        <f t="shared" si="14"/>
        <v>613385.23959000001</v>
      </c>
      <c r="G39" s="25">
        <f t="shared" si="14"/>
        <v>324833.01837999996</v>
      </c>
      <c r="H39" s="30">
        <f>G39/D39*100</f>
        <v>192.16101919179917</v>
      </c>
      <c r="I39" s="30">
        <f t="shared" si="2"/>
        <v>52.95742339628606</v>
      </c>
      <c r="J39" s="37" t="s">
        <v>100</v>
      </c>
      <c r="K39" s="3"/>
      <c r="L39" s="5"/>
      <c r="M39" s="4"/>
      <c r="N39" s="3"/>
    </row>
    <row r="40" spans="1:14" ht="48" customHeight="1" x14ac:dyDescent="0.25">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x14ac:dyDescent="0.25">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x14ac:dyDescent="0.25">
      <c r="A42" s="15" t="s">
        <v>51</v>
      </c>
      <c r="B42" s="16" t="s">
        <v>22</v>
      </c>
      <c r="C42" s="16" t="s">
        <v>15</v>
      </c>
      <c r="D42" s="26">
        <v>142547.79999999999</v>
      </c>
      <c r="E42" s="27">
        <v>581383.30000000005</v>
      </c>
      <c r="F42" s="27">
        <v>581353.14159000001</v>
      </c>
      <c r="G42" s="26">
        <v>293085.12037999998</v>
      </c>
      <c r="H42" s="31">
        <f t="shared" ref="H42:H57" si="15">G42/D42*100</f>
        <v>205.60480090187289</v>
      </c>
      <c r="I42" s="31">
        <f t="shared" si="2"/>
        <v>50.414300605379481</v>
      </c>
      <c r="J42" s="36" t="s">
        <v>112</v>
      </c>
      <c r="K42" s="3"/>
      <c r="L42" s="7"/>
      <c r="M42" s="4"/>
      <c r="N42" s="3"/>
    </row>
    <row r="43" spans="1:14" ht="15" customHeight="1" x14ac:dyDescent="0.25">
      <c r="A43" s="17" t="s">
        <v>50</v>
      </c>
      <c r="B43" s="14" t="s">
        <v>43</v>
      </c>
      <c r="C43" s="14"/>
      <c r="D43" s="25">
        <f>SUM(D44:D50)</f>
        <v>14116920.43</v>
      </c>
      <c r="E43" s="25">
        <f t="shared" ref="E43:G43" si="16">SUM(E44:E50)</f>
        <v>18685298.600000001</v>
      </c>
      <c r="F43" s="25">
        <f t="shared" si="16"/>
        <v>18599206.83509</v>
      </c>
      <c r="G43" s="25">
        <f t="shared" si="16"/>
        <v>18084456.823510002</v>
      </c>
      <c r="H43" s="30">
        <f t="shared" si="15"/>
        <v>128.10482933004675</v>
      </c>
      <c r="I43" s="30">
        <f t="shared" si="2"/>
        <v>97.232408800310509</v>
      </c>
      <c r="J43" s="37" t="s">
        <v>100</v>
      </c>
      <c r="K43" s="3"/>
      <c r="L43" s="7"/>
      <c r="M43" s="4"/>
      <c r="N43" s="3"/>
    </row>
    <row r="44" spans="1:14" ht="171" customHeight="1" x14ac:dyDescent="0.25">
      <c r="A44" s="15" t="s">
        <v>49</v>
      </c>
      <c r="B44" s="16" t="s">
        <v>43</v>
      </c>
      <c r="C44" s="16" t="s">
        <v>6</v>
      </c>
      <c r="D44" s="26">
        <v>3852999</v>
      </c>
      <c r="E44" s="27">
        <v>5206545.8</v>
      </c>
      <c r="F44" s="27">
        <v>5195811.9572600005</v>
      </c>
      <c r="G44" s="26">
        <v>4933832.2239300003</v>
      </c>
      <c r="H44" s="31">
        <f t="shared" si="15"/>
        <v>128.05173902017623</v>
      </c>
      <c r="I44" s="31">
        <f t="shared" si="2"/>
        <v>94.957867307650716</v>
      </c>
      <c r="J44" s="36" t="s">
        <v>151</v>
      </c>
      <c r="K44" s="3"/>
      <c r="L44" s="5"/>
      <c r="M44" s="4"/>
      <c r="N44" s="3"/>
    </row>
    <row r="45" spans="1:14" ht="183" customHeight="1" x14ac:dyDescent="0.25">
      <c r="A45" s="15" t="s">
        <v>48</v>
      </c>
      <c r="B45" s="16" t="s">
        <v>43</v>
      </c>
      <c r="C45" s="16" t="s">
        <v>4</v>
      </c>
      <c r="D45" s="26">
        <v>7847371.8300000001</v>
      </c>
      <c r="E45" s="27">
        <v>10384927.1</v>
      </c>
      <c r="F45" s="27">
        <v>10309569.58375</v>
      </c>
      <c r="G45" s="26">
        <v>10068758.916239999</v>
      </c>
      <c r="H45" s="31">
        <f t="shared" si="15"/>
        <v>128.30740194758937</v>
      </c>
      <c r="I45" s="31">
        <f t="shared" si="2"/>
        <v>97.664202510553224</v>
      </c>
      <c r="J45" s="36" t="s">
        <v>152</v>
      </c>
      <c r="K45" s="3"/>
      <c r="L45" s="5"/>
      <c r="M45" s="4"/>
      <c r="N45" s="3"/>
    </row>
    <row r="46" spans="1:14" ht="119.25" customHeight="1" x14ac:dyDescent="0.25">
      <c r="A46" s="15" t="s">
        <v>47</v>
      </c>
      <c r="B46" s="16" t="s">
        <v>43</v>
      </c>
      <c r="C46" s="16" t="s">
        <v>1</v>
      </c>
      <c r="D46" s="26">
        <v>203052.5</v>
      </c>
      <c r="E46" s="27">
        <v>273392.3</v>
      </c>
      <c r="F46" s="27">
        <v>273392.20110000001</v>
      </c>
      <c r="G46" s="26">
        <v>269921.40270999999</v>
      </c>
      <c r="H46" s="31">
        <f t="shared" si="15"/>
        <v>132.93182931015377</v>
      </c>
      <c r="I46" s="31">
        <f t="shared" si="2"/>
        <v>98.730469129684323</v>
      </c>
      <c r="J46" s="39" t="s">
        <v>143</v>
      </c>
      <c r="K46" s="3"/>
      <c r="L46" s="5"/>
      <c r="M46" s="4"/>
      <c r="N46" s="3"/>
    </row>
    <row r="47" spans="1:14" ht="106.5" customHeight="1" x14ac:dyDescent="0.25">
      <c r="A47" s="15" t="s">
        <v>46</v>
      </c>
      <c r="B47" s="16" t="s">
        <v>43</v>
      </c>
      <c r="C47" s="16" t="s">
        <v>25</v>
      </c>
      <c r="D47" s="26">
        <v>1506257.4</v>
      </c>
      <c r="E47" s="27">
        <v>2004811</v>
      </c>
      <c r="F47" s="27">
        <v>2004810.59011</v>
      </c>
      <c r="G47" s="26">
        <v>1998447.5902100001</v>
      </c>
      <c r="H47" s="31">
        <f t="shared" si="15"/>
        <v>132.67636661635655</v>
      </c>
      <c r="I47" s="31">
        <f t="shared" si="2"/>
        <v>99.682613413387315</v>
      </c>
      <c r="J47" s="36" t="s">
        <v>153</v>
      </c>
      <c r="K47" s="3"/>
      <c r="L47" s="5"/>
      <c r="M47" s="4"/>
      <c r="N47" s="3"/>
    </row>
    <row r="48" spans="1:14" ht="79.5" customHeight="1" x14ac:dyDescent="0.25">
      <c r="A48" s="15" t="s">
        <v>45</v>
      </c>
      <c r="B48" s="16" t="s">
        <v>43</v>
      </c>
      <c r="C48" s="16" t="s">
        <v>15</v>
      </c>
      <c r="D48" s="26">
        <v>53617.7</v>
      </c>
      <c r="E48" s="27">
        <v>70250.5</v>
      </c>
      <c r="F48" s="27">
        <v>70250.527000000002</v>
      </c>
      <c r="G48" s="26">
        <v>70025.989000000001</v>
      </c>
      <c r="H48" s="31">
        <f t="shared" si="15"/>
        <v>130.60237384296605</v>
      </c>
      <c r="I48" s="31">
        <f t="shared" si="2"/>
        <v>99.680375351490241</v>
      </c>
      <c r="J48" s="36" t="s">
        <v>126</v>
      </c>
      <c r="K48" s="3"/>
      <c r="L48" s="5"/>
      <c r="M48" s="4"/>
      <c r="N48" s="3"/>
    </row>
    <row r="49" spans="1:14" ht="91.5" customHeight="1" x14ac:dyDescent="0.25">
      <c r="A49" s="15" t="s">
        <v>92</v>
      </c>
      <c r="B49" s="16" t="s">
        <v>43</v>
      </c>
      <c r="C49" s="16" t="s">
        <v>43</v>
      </c>
      <c r="D49" s="26">
        <v>311436.40000000002</v>
      </c>
      <c r="E49" s="27">
        <v>361187.6</v>
      </c>
      <c r="F49" s="27">
        <v>361187.6</v>
      </c>
      <c r="G49" s="26">
        <v>360565.04995000002</v>
      </c>
      <c r="H49" s="31">
        <f t="shared" si="15"/>
        <v>115.77485802879816</v>
      </c>
      <c r="I49" s="31">
        <f t="shared" si="2"/>
        <v>99.827638033531613</v>
      </c>
      <c r="J49" s="34" t="s">
        <v>114</v>
      </c>
      <c r="K49" s="3"/>
      <c r="L49" s="7"/>
      <c r="M49" s="4"/>
      <c r="N49" s="3"/>
    </row>
    <row r="50" spans="1:14" ht="62.25" customHeight="1" x14ac:dyDescent="0.25">
      <c r="A50" s="15" t="s">
        <v>44</v>
      </c>
      <c r="B50" s="16" t="s">
        <v>43</v>
      </c>
      <c r="C50" s="16" t="s">
        <v>31</v>
      </c>
      <c r="D50" s="26">
        <v>342185.6</v>
      </c>
      <c r="E50" s="27">
        <v>384184.3</v>
      </c>
      <c r="F50" s="27">
        <v>384184.37586999999</v>
      </c>
      <c r="G50" s="26">
        <v>382905.65147000004</v>
      </c>
      <c r="H50" s="31">
        <f t="shared" si="15"/>
        <v>111.89998979208946</v>
      </c>
      <c r="I50" s="31">
        <f t="shared" si="2"/>
        <v>99.66715866643348</v>
      </c>
      <c r="J50" s="36" t="s">
        <v>113</v>
      </c>
      <c r="K50" s="3"/>
      <c r="L50" s="7"/>
      <c r="M50" s="4"/>
      <c r="N50" s="3"/>
    </row>
    <row r="51" spans="1:14" ht="15" customHeight="1" x14ac:dyDescent="0.25">
      <c r="A51" s="17" t="s">
        <v>93</v>
      </c>
      <c r="B51" s="14" t="s">
        <v>39</v>
      </c>
      <c r="C51" s="14"/>
      <c r="D51" s="25">
        <f>SUM(D52:D54)</f>
        <v>937979.90000000014</v>
      </c>
      <c r="E51" s="25">
        <f t="shared" ref="E51:G51" si="17">SUM(E52:E54)</f>
        <v>1273414.2</v>
      </c>
      <c r="F51" s="25">
        <f t="shared" si="17"/>
        <v>1280217.48899</v>
      </c>
      <c r="G51" s="25">
        <f t="shared" si="17"/>
        <v>1266654.1750099999</v>
      </c>
      <c r="H51" s="30">
        <f t="shared" si="15"/>
        <v>135.0406522581134</v>
      </c>
      <c r="I51" s="30">
        <f t="shared" si="2"/>
        <v>98.940546110590901</v>
      </c>
      <c r="J51" s="37" t="s">
        <v>100</v>
      </c>
      <c r="K51" s="3"/>
      <c r="L51" s="5"/>
      <c r="M51" s="4"/>
      <c r="N51" s="3"/>
    </row>
    <row r="52" spans="1:14" ht="109.5" customHeight="1" x14ac:dyDescent="0.25">
      <c r="A52" s="15" t="s">
        <v>42</v>
      </c>
      <c r="B52" s="16" t="s">
        <v>39</v>
      </c>
      <c r="C52" s="16" t="s">
        <v>6</v>
      </c>
      <c r="D52" s="26">
        <v>765982.8</v>
      </c>
      <c r="E52" s="27">
        <v>991912.8</v>
      </c>
      <c r="F52" s="27">
        <v>998716.46176999994</v>
      </c>
      <c r="G52" s="26">
        <v>992366.78313</v>
      </c>
      <c r="H52" s="31">
        <f t="shared" si="15"/>
        <v>129.55470842556778</v>
      </c>
      <c r="I52" s="31">
        <f t="shared" si="2"/>
        <v>99.364216083036567</v>
      </c>
      <c r="J52" s="36" t="s">
        <v>115</v>
      </c>
      <c r="K52" s="3"/>
      <c r="L52" s="5"/>
      <c r="M52" s="4"/>
      <c r="N52" s="3"/>
    </row>
    <row r="53" spans="1:14" ht="93" customHeight="1" x14ac:dyDescent="0.25">
      <c r="A53" s="15" t="s">
        <v>41</v>
      </c>
      <c r="B53" s="16" t="s">
        <v>39</v>
      </c>
      <c r="C53" s="16" t="s">
        <v>4</v>
      </c>
      <c r="D53" s="26">
        <v>82926.3</v>
      </c>
      <c r="E53" s="27">
        <v>58063</v>
      </c>
      <c r="F53" s="27">
        <v>58062.974999999999</v>
      </c>
      <c r="G53" s="26">
        <v>57572.069000000003</v>
      </c>
      <c r="H53" s="31">
        <f t="shared" si="15"/>
        <v>69.425585127999199</v>
      </c>
      <c r="I53" s="31">
        <f t="shared" si="2"/>
        <v>99.154528337550744</v>
      </c>
      <c r="J53" s="36" t="s">
        <v>127</v>
      </c>
      <c r="K53" s="3"/>
      <c r="L53" s="5"/>
      <c r="M53" s="4"/>
      <c r="N53" s="3"/>
    </row>
    <row r="54" spans="1:14" ht="153" customHeight="1" x14ac:dyDescent="0.25">
      <c r="A54" s="15" t="s">
        <v>40</v>
      </c>
      <c r="B54" s="16" t="s">
        <v>39</v>
      </c>
      <c r="C54" s="16" t="s">
        <v>25</v>
      </c>
      <c r="D54" s="26">
        <v>89070.8</v>
      </c>
      <c r="E54" s="27">
        <v>223438.4</v>
      </c>
      <c r="F54" s="27">
        <v>223438.05222000001</v>
      </c>
      <c r="G54" s="26">
        <v>216715.32287999999</v>
      </c>
      <c r="H54" s="31">
        <f t="shared" si="15"/>
        <v>243.30681085159222</v>
      </c>
      <c r="I54" s="31">
        <f t="shared" si="2"/>
        <v>96.991233465738986</v>
      </c>
      <c r="J54" s="36" t="s">
        <v>122</v>
      </c>
      <c r="K54" s="3"/>
      <c r="L54" s="7"/>
      <c r="M54" s="4"/>
      <c r="N54" s="3"/>
    </row>
    <row r="55" spans="1:14" ht="15" customHeight="1" x14ac:dyDescent="0.25">
      <c r="A55" s="17" t="s">
        <v>38</v>
      </c>
      <c r="B55" s="14" t="s">
        <v>31</v>
      </c>
      <c r="C55" s="14"/>
      <c r="D55" s="25">
        <f>SUM(D56:D61)</f>
        <v>2964638.5</v>
      </c>
      <c r="E55" s="25">
        <f t="shared" ref="E55:G55" si="18">SUM(E56:E61)</f>
        <v>5508786.6000000006</v>
      </c>
      <c r="F55" s="25">
        <f t="shared" si="18"/>
        <v>5534821.4611000009</v>
      </c>
      <c r="G55" s="25">
        <f t="shared" si="18"/>
        <v>5485415.171360001</v>
      </c>
      <c r="H55" s="30">
        <f t="shared" si="15"/>
        <v>185.02812978243389</v>
      </c>
      <c r="I55" s="30">
        <f t="shared" si="2"/>
        <v>99.107355312411812</v>
      </c>
      <c r="J55" s="37" t="s">
        <v>100</v>
      </c>
      <c r="K55" s="3"/>
      <c r="L55" s="5"/>
      <c r="M55" s="4"/>
      <c r="N55" s="3"/>
    </row>
    <row r="56" spans="1:14" ht="77.25" customHeight="1" x14ac:dyDescent="0.25">
      <c r="A56" s="15" t="s">
        <v>37</v>
      </c>
      <c r="B56" s="16" t="s">
        <v>31</v>
      </c>
      <c r="C56" s="16" t="s">
        <v>6</v>
      </c>
      <c r="D56" s="26">
        <v>1486556.8</v>
      </c>
      <c r="E56" s="27">
        <v>2636200.2999999998</v>
      </c>
      <c r="F56" s="27">
        <v>2659914.5746500003</v>
      </c>
      <c r="G56" s="26">
        <v>2658374.5845100004</v>
      </c>
      <c r="H56" s="31">
        <f t="shared" si="15"/>
        <v>178.82764953952653</v>
      </c>
      <c r="I56" s="31">
        <f t="shared" si="2"/>
        <v>99.942103774509278</v>
      </c>
      <c r="J56" s="36" t="s">
        <v>128</v>
      </c>
      <c r="K56" s="3"/>
      <c r="L56" s="5"/>
      <c r="M56" s="4"/>
      <c r="N56" s="3"/>
    </row>
    <row r="57" spans="1:14" ht="123" customHeight="1" x14ac:dyDescent="0.25">
      <c r="A57" s="15" t="s">
        <v>36</v>
      </c>
      <c r="B57" s="16" t="s">
        <v>31</v>
      </c>
      <c r="C57" s="16" t="s">
        <v>4</v>
      </c>
      <c r="D57" s="26">
        <v>441138.5</v>
      </c>
      <c r="E57" s="27">
        <v>1360758</v>
      </c>
      <c r="F57" s="27">
        <v>1363078.26367</v>
      </c>
      <c r="G57" s="26">
        <v>1339325.4765999999</v>
      </c>
      <c r="H57" s="31">
        <f t="shared" si="15"/>
        <v>303.60657176827686</v>
      </c>
      <c r="I57" s="31">
        <f t="shared" si="2"/>
        <v>98.2574157549804</v>
      </c>
      <c r="J57" s="36" t="s">
        <v>144</v>
      </c>
      <c r="K57" s="3"/>
      <c r="L57" s="7"/>
      <c r="M57" s="4"/>
      <c r="N57" s="3"/>
    </row>
    <row r="58" spans="1:14" ht="48" customHeight="1" x14ac:dyDescent="0.25">
      <c r="A58" s="15" t="s">
        <v>35</v>
      </c>
      <c r="B58" s="16" t="s">
        <v>31</v>
      </c>
      <c r="C58" s="16" t="s">
        <v>25</v>
      </c>
      <c r="D58" s="26">
        <v>339217.2</v>
      </c>
      <c r="E58" s="27">
        <v>474705.9</v>
      </c>
      <c r="F58" s="27">
        <v>474705.92086000001</v>
      </c>
      <c r="G58" s="26">
        <v>473403.65145999996</v>
      </c>
      <c r="H58" s="31">
        <f t="shared" ref="H58:H69" si="19">G58/D58*100</f>
        <v>139.55767910943194</v>
      </c>
      <c r="I58" s="31">
        <f t="shared" si="2"/>
        <v>99.725668178386996</v>
      </c>
      <c r="J58" s="34" t="s">
        <v>129</v>
      </c>
      <c r="K58" s="3"/>
      <c r="L58" s="5"/>
      <c r="M58" s="4"/>
      <c r="N58" s="3"/>
    </row>
    <row r="59" spans="1:14" ht="63.75" customHeight="1" x14ac:dyDescent="0.25">
      <c r="A59" s="15" t="s">
        <v>34</v>
      </c>
      <c r="B59" s="16" t="s">
        <v>31</v>
      </c>
      <c r="C59" s="16" t="s">
        <v>15</v>
      </c>
      <c r="D59" s="26">
        <v>48407</v>
      </c>
      <c r="E59" s="27">
        <v>80839.3</v>
      </c>
      <c r="F59" s="27">
        <v>80839.390530000004</v>
      </c>
      <c r="G59" s="26">
        <v>79265.447109999994</v>
      </c>
      <c r="H59" s="31">
        <f t="shared" si="19"/>
        <v>163.74790239015019</v>
      </c>
      <c r="I59" s="31">
        <f t="shared" si="2"/>
        <v>98.052999398336738</v>
      </c>
      <c r="J59" s="36" t="s">
        <v>130</v>
      </c>
      <c r="K59" s="3"/>
      <c r="L59" s="5"/>
      <c r="M59" s="4"/>
      <c r="N59" s="3"/>
    </row>
    <row r="60" spans="1:14" ht="48" customHeight="1" x14ac:dyDescent="0.25">
      <c r="A60" s="15" t="s">
        <v>33</v>
      </c>
      <c r="B60" s="16" t="s">
        <v>31</v>
      </c>
      <c r="C60" s="16" t="s">
        <v>22</v>
      </c>
      <c r="D60" s="26">
        <v>63698.7</v>
      </c>
      <c r="E60" s="27">
        <v>138052.20000000001</v>
      </c>
      <c r="F60" s="27">
        <v>138052.22641999999</v>
      </c>
      <c r="G60" s="26">
        <v>137891.75172</v>
      </c>
      <c r="H60" s="31">
        <f t="shared" si="19"/>
        <v>216.47498570614471</v>
      </c>
      <c r="I60" s="31">
        <f t="shared" si="2"/>
        <v>99.883757977570184</v>
      </c>
      <c r="J60" s="36" t="s">
        <v>121</v>
      </c>
      <c r="K60" s="3"/>
      <c r="L60" s="7"/>
      <c r="M60" s="4"/>
      <c r="N60" s="3"/>
    </row>
    <row r="61" spans="1:14" ht="108.75" customHeight="1" x14ac:dyDescent="0.25">
      <c r="A61" s="15" t="s">
        <v>32</v>
      </c>
      <c r="B61" s="16" t="s">
        <v>31</v>
      </c>
      <c r="C61" s="16" t="s">
        <v>31</v>
      </c>
      <c r="D61" s="26">
        <v>585620.30000000005</v>
      </c>
      <c r="E61" s="27">
        <v>818230.9</v>
      </c>
      <c r="F61" s="27">
        <v>818231.08497000008</v>
      </c>
      <c r="G61" s="26">
        <v>797154.25996000005</v>
      </c>
      <c r="H61" s="31">
        <f t="shared" si="19"/>
        <v>136.12135029472168</v>
      </c>
      <c r="I61" s="31">
        <f t="shared" si="2"/>
        <v>97.424098717690157</v>
      </c>
      <c r="J61" s="36" t="s">
        <v>145</v>
      </c>
      <c r="K61" s="3"/>
      <c r="L61" s="5"/>
      <c r="M61" s="4"/>
      <c r="N61" s="3"/>
    </row>
    <row r="62" spans="1:14" ht="15" customHeight="1" x14ac:dyDescent="0.25">
      <c r="A62" s="17" t="s">
        <v>30</v>
      </c>
      <c r="B62" s="14" t="s">
        <v>23</v>
      </c>
      <c r="C62" s="14"/>
      <c r="D62" s="25">
        <f>SUM(D63:D67)</f>
        <v>16682110.448000001</v>
      </c>
      <c r="E62" s="25">
        <f t="shared" ref="E62:G62" si="20">SUM(E63:E67)</f>
        <v>19599766.199999996</v>
      </c>
      <c r="F62" s="25">
        <f t="shared" si="20"/>
        <v>19647495.818289999</v>
      </c>
      <c r="G62" s="25">
        <f t="shared" si="20"/>
        <v>19151689.080959998</v>
      </c>
      <c r="H62" s="30">
        <f t="shared" si="19"/>
        <v>114.8037542411552</v>
      </c>
      <c r="I62" s="30">
        <f t="shared" si="2"/>
        <v>97.476488902629256</v>
      </c>
      <c r="J62" s="37" t="s">
        <v>100</v>
      </c>
      <c r="K62" s="3"/>
      <c r="L62" s="5"/>
      <c r="M62" s="4"/>
      <c r="N62" s="3"/>
    </row>
    <row r="63" spans="1:14" ht="50.25" customHeight="1" x14ac:dyDescent="0.25">
      <c r="A63" s="15" t="s">
        <v>29</v>
      </c>
      <c r="B63" s="16" t="s">
        <v>23</v>
      </c>
      <c r="C63" s="16" t="s">
        <v>6</v>
      </c>
      <c r="D63" s="26">
        <v>225683.3</v>
      </c>
      <c r="E63" s="27">
        <v>239855.5</v>
      </c>
      <c r="F63" s="27">
        <v>239855.50456999999</v>
      </c>
      <c r="G63" s="26">
        <v>239854.34828999999</v>
      </c>
      <c r="H63" s="31">
        <f t="shared" si="19"/>
        <v>106.27917452908567</v>
      </c>
      <c r="I63" s="31">
        <f t="shared" si="2"/>
        <v>99.999517926427387</v>
      </c>
      <c r="J63" s="36" t="s">
        <v>123</v>
      </c>
      <c r="K63" s="3"/>
      <c r="L63" s="7"/>
      <c r="M63" s="4"/>
      <c r="N63" s="3"/>
    </row>
    <row r="64" spans="1:14" ht="93" customHeight="1" x14ac:dyDescent="0.25">
      <c r="A64" s="15" t="s">
        <v>28</v>
      </c>
      <c r="B64" s="16" t="s">
        <v>23</v>
      </c>
      <c r="C64" s="16" t="s">
        <v>4</v>
      </c>
      <c r="D64" s="26">
        <v>1734270</v>
      </c>
      <c r="E64" s="27">
        <v>2295999.7999999998</v>
      </c>
      <c r="F64" s="27">
        <v>2296000.0484099998</v>
      </c>
      <c r="G64" s="26">
        <v>2293653.4067800003</v>
      </c>
      <c r="H64" s="31">
        <f t="shared" si="19"/>
        <v>132.25468968384396</v>
      </c>
      <c r="I64" s="31">
        <f t="shared" si="2"/>
        <v>99.897794356249051</v>
      </c>
      <c r="J64" s="36" t="s">
        <v>116</v>
      </c>
      <c r="K64" s="3"/>
      <c r="L64" s="5"/>
      <c r="M64" s="4"/>
      <c r="N64" s="3"/>
    </row>
    <row r="65" spans="1:14" ht="152.25" customHeight="1" x14ac:dyDescent="0.25">
      <c r="A65" s="15" t="s">
        <v>27</v>
      </c>
      <c r="B65" s="16" t="s">
        <v>23</v>
      </c>
      <c r="C65" s="16" t="s">
        <v>1</v>
      </c>
      <c r="D65" s="26">
        <v>10467532.129000001</v>
      </c>
      <c r="E65" s="27">
        <v>11989284.9</v>
      </c>
      <c r="F65" s="27">
        <v>12037714.55075</v>
      </c>
      <c r="G65" s="26">
        <v>11830509.769889999</v>
      </c>
      <c r="H65" s="31">
        <f t="shared" si="19"/>
        <v>113.02100269760729</v>
      </c>
      <c r="I65" s="31">
        <f t="shared" si="2"/>
        <v>98.278703320414834</v>
      </c>
      <c r="J65" s="34" t="s">
        <v>131</v>
      </c>
      <c r="K65" s="3"/>
      <c r="L65" s="5"/>
      <c r="M65" s="4"/>
      <c r="N65" s="3"/>
    </row>
    <row r="66" spans="1:14" ht="153.75" customHeight="1" x14ac:dyDescent="0.25">
      <c r="A66" s="15" t="s">
        <v>26</v>
      </c>
      <c r="B66" s="16" t="s">
        <v>23</v>
      </c>
      <c r="C66" s="16" t="s">
        <v>25</v>
      </c>
      <c r="D66" s="26">
        <v>4089281.9190000002</v>
      </c>
      <c r="E66" s="27">
        <v>4894006.0999999996</v>
      </c>
      <c r="F66" s="27">
        <v>4894005.9650299996</v>
      </c>
      <c r="G66" s="26">
        <v>4609660.1163599994</v>
      </c>
      <c r="H66" s="31">
        <f t="shared" si="19"/>
        <v>112.72541751015427</v>
      </c>
      <c r="I66" s="31">
        <f t="shared" si="2"/>
        <v>94.189916181104266</v>
      </c>
      <c r="J66" s="36" t="s">
        <v>154</v>
      </c>
      <c r="K66" s="3"/>
      <c r="L66" s="7"/>
      <c r="M66" s="4"/>
      <c r="N66" s="3"/>
    </row>
    <row r="67" spans="1:14" ht="135.75" customHeight="1" x14ac:dyDescent="0.25">
      <c r="A67" s="15" t="s">
        <v>24</v>
      </c>
      <c r="B67" s="16" t="s">
        <v>23</v>
      </c>
      <c r="C67" s="16" t="s">
        <v>22</v>
      </c>
      <c r="D67" s="26">
        <v>165343.1</v>
      </c>
      <c r="E67" s="27">
        <v>180619.9</v>
      </c>
      <c r="F67" s="27">
        <v>179919.74953</v>
      </c>
      <c r="G67" s="26">
        <v>178011.43964</v>
      </c>
      <c r="H67" s="31">
        <f t="shared" si="19"/>
        <v>107.66184959638471</v>
      </c>
      <c r="I67" s="31">
        <f t="shared" si="2"/>
        <v>98.939354965208082</v>
      </c>
      <c r="J67" s="36" t="s">
        <v>155</v>
      </c>
      <c r="K67" s="3"/>
      <c r="L67" s="5"/>
      <c r="M67" s="4"/>
      <c r="N67" s="3"/>
    </row>
    <row r="68" spans="1:14" ht="15" customHeight="1" x14ac:dyDescent="0.25">
      <c r="A68" s="17" t="s">
        <v>21</v>
      </c>
      <c r="B68" s="14" t="s">
        <v>16</v>
      </c>
      <c r="C68" s="14"/>
      <c r="D68" s="25">
        <f>SUM(D69:D72)</f>
        <v>489394.3</v>
      </c>
      <c r="E68" s="25">
        <f t="shared" ref="E68:G68" si="21">SUM(E69:E72)</f>
        <v>851624.20000000007</v>
      </c>
      <c r="F68" s="25">
        <f t="shared" si="21"/>
        <v>850624.82968000008</v>
      </c>
      <c r="G68" s="25">
        <f t="shared" si="21"/>
        <v>850401.37951</v>
      </c>
      <c r="H68" s="30">
        <f t="shared" si="19"/>
        <v>173.76609811556858</v>
      </c>
      <c r="I68" s="30">
        <f t="shared" si="2"/>
        <v>99.973731054843043</v>
      </c>
      <c r="J68" s="37" t="s">
        <v>100</v>
      </c>
      <c r="K68" s="3"/>
      <c r="L68" s="5"/>
      <c r="M68" s="4"/>
      <c r="N68" s="3"/>
    </row>
    <row r="69" spans="1:14" ht="45.75" customHeight="1" x14ac:dyDescent="0.25">
      <c r="A69" s="15" t="s">
        <v>20</v>
      </c>
      <c r="B69" s="16" t="s">
        <v>16</v>
      </c>
      <c r="C69" s="16" t="s">
        <v>6</v>
      </c>
      <c r="D69" s="26">
        <v>7938.4</v>
      </c>
      <c r="E69" s="27">
        <v>9494.4</v>
      </c>
      <c r="F69" s="27">
        <v>9494.44</v>
      </c>
      <c r="G69" s="26">
        <v>9494.44</v>
      </c>
      <c r="H69" s="31">
        <f t="shared" si="19"/>
        <v>119.60143101884513</v>
      </c>
      <c r="I69" s="31">
        <f t="shared" si="2"/>
        <v>100</v>
      </c>
      <c r="J69" s="36" t="s">
        <v>156</v>
      </c>
      <c r="K69" s="3"/>
      <c r="L69" s="5"/>
      <c r="M69" s="4"/>
      <c r="N69" s="3"/>
    </row>
    <row r="70" spans="1:14" ht="92.25" customHeight="1" x14ac:dyDescent="0.25">
      <c r="A70" s="15" t="s">
        <v>19</v>
      </c>
      <c r="B70" s="16" t="s">
        <v>16</v>
      </c>
      <c r="C70" s="16" t="s">
        <v>4</v>
      </c>
      <c r="D70" s="26">
        <v>106630.6</v>
      </c>
      <c r="E70" s="27">
        <v>274875.90000000002</v>
      </c>
      <c r="F70" s="27">
        <v>273876.44133</v>
      </c>
      <c r="G70" s="26">
        <v>273653.32558999996</v>
      </c>
      <c r="H70" s="31">
        <f t="shared" ref="H70:H80" si="22">G70/D70*100</f>
        <v>256.63676804782114</v>
      </c>
      <c r="I70" s="31">
        <f t="shared" si="2"/>
        <v>99.918534161274863</v>
      </c>
      <c r="J70" s="36" t="s">
        <v>117</v>
      </c>
      <c r="K70" s="3"/>
      <c r="L70" s="7"/>
      <c r="M70" s="4"/>
      <c r="N70" s="3"/>
    </row>
    <row r="71" spans="1:14" ht="93.75" customHeight="1" x14ac:dyDescent="0.25">
      <c r="A71" s="15" t="s">
        <v>18</v>
      </c>
      <c r="B71" s="16" t="s">
        <v>16</v>
      </c>
      <c r="C71" s="16" t="s">
        <v>1</v>
      </c>
      <c r="D71" s="26">
        <v>359799</v>
      </c>
      <c r="E71" s="27">
        <v>549304</v>
      </c>
      <c r="F71" s="27">
        <v>549304.04835000006</v>
      </c>
      <c r="G71" s="26">
        <v>549303.71392000001</v>
      </c>
      <c r="H71" s="31">
        <f t="shared" si="22"/>
        <v>152.66960550751946</v>
      </c>
      <c r="I71" s="31">
        <f t="shared" si="2"/>
        <v>99.99993911750677</v>
      </c>
      <c r="J71" s="36" t="s">
        <v>132</v>
      </c>
      <c r="K71" s="3"/>
      <c r="L71" s="5"/>
      <c r="M71" s="4"/>
      <c r="N71" s="3"/>
    </row>
    <row r="72" spans="1:14" ht="48" customHeight="1" x14ac:dyDescent="0.25">
      <c r="A72" s="15" t="s">
        <v>17</v>
      </c>
      <c r="B72" s="16" t="s">
        <v>16</v>
      </c>
      <c r="C72" s="16" t="s">
        <v>15</v>
      </c>
      <c r="D72" s="26">
        <v>15026.3</v>
      </c>
      <c r="E72" s="27">
        <v>17949.900000000001</v>
      </c>
      <c r="F72" s="27">
        <v>17949.900000000001</v>
      </c>
      <c r="G72" s="26">
        <v>17949.900000000001</v>
      </c>
      <c r="H72" s="31">
        <f t="shared" si="22"/>
        <v>119.45655284401352</v>
      </c>
      <c r="I72" s="31">
        <f t="shared" si="2"/>
        <v>100</v>
      </c>
      <c r="J72" s="36" t="s">
        <v>118</v>
      </c>
      <c r="K72" s="3"/>
      <c r="L72" s="5"/>
      <c r="M72" s="4"/>
      <c r="N72" s="3"/>
    </row>
    <row r="73" spans="1:14" ht="15" customHeight="1" x14ac:dyDescent="0.25">
      <c r="A73" s="17" t="s">
        <v>14</v>
      </c>
      <c r="B73" s="14" t="s">
        <v>12</v>
      </c>
      <c r="C73" s="14"/>
      <c r="D73" s="25">
        <f>D74</f>
        <v>20847.2</v>
      </c>
      <c r="E73" s="25">
        <f t="shared" ref="E73:G73" si="23">E74</f>
        <v>23747</v>
      </c>
      <c r="F73" s="25">
        <f t="shared" si="23"/>
        <v>23746.897000000001</v>
      </c>
      <c r="G73" s="25">
        <f t="shared" si="23"/>
        <v>23746.897000000001</v>
      </c>
      <c r="H73" s="30">
        <f t="shared" si="22"/>
        <v>113.90928757818797</v>
      </c>
      <c r="I73" s="30">
        <f t="shared" ref="I73:I81" si="24">G73/F73*100</f>
        <v>100</v>
      </c>
      <c r="J73" s="37" t="s">
        <v>100</v>
      </c>
      <c r="K73" s="3"/>
      <c r="L73" s="7"/>
      <c r="M73" s="4"/>
      <c r="N73" s="3"/>
    </row>
    <row r="74" spans="1:14" ht="78" customHeight="1" x14ac:dyDescent="0.25">
      <c r="A74" s="15" t="s">
        <v>13</v>
      </c>
      <c r="B74" s="16" t="s">
        <v>12</v>
      </c>
      <c r="C74" s="16" t="s">
        <v>4</v>
      </c>
      <c r="D74" s="26">
        <v>20847.2</v>
      </c>
      <c r="E74" s="27">
        <v>23747</v>
      </c>
      <c r="F74" s="27">
        <v>23746.897000000001</v>
      </c>
      <c r="G74" s="26">
        <v>23746.897000000001</v>
      </c>
      <c r="H74" s="31">
        <f t="shared" si="22"/>
        <v>113.90928757818797</v>
      </c>
      <c r="I74" s="31">
        <f t="shared" si="24"/>
        <v>100</v>
      </c>
      <c r="J74" s="36" t="s">
        <v>119</v>
      </c>
      <c r="K74" s="3"/>
      <c r="L74" s="5"/>
      <c r="M74" s="4"/>
      <c r="N74" s="3"/>
    </row>
    <row r="75" spans="1:14" ht="33.75" customHeight="1" x14ac:dyDescent="0.25">
      <c r="A75" s="17" t="s">
        <v>11</v>
      </c>
      <c r="B75" s="14" t="s">
        <v>9</v>
      </c>
      <c r="C75" s="14"/>
      <c r="D75" s="25">
        <f>D76</f>
        <v>1334545.3999999999</v>
      </c>
      <c r="E75" s="25">
        <f t="shared" ref="E75:G75" si="25">E76</f>
        <v>1032500</v>
      </c>
      <c r="F75" s="25">
        <f t="shared" si="25"/>
        <v>1032500</v>
      </c>
      <c r="G75" s="25">
        <f t="shared" si="25"/>
        <v>1028045.9738500001</v>
      </c>
      <c r="H75" s="30">
        <f t="shared" si="22"/>
        <v>77.033420807564895</v>
      </c>
      <c r="I75" s="30">
        <f t="shared" si="24"/>
        <v>99.568617322033901</v>
      </c>
      <c r="J75" s="37" t="s">
        <v>100</v>
      </c>
      <c r="K75" s="3"/>
      <c r="L75" s="5"/>
      <c r="M75" s="4"/>
      <c r="N75" s="3"/>
    </row>
    <row r="76" spans="1:14" ht="156" customHeight="1" x14ac:dyDescent="0.25">
      <c r="A76" s="15" t="s">
        <v>10</v>
      </c>
      <c r="B76" s="16" t="s">
        <v>9</v>
      </c>
      <c r="C76" s="16" t="s">
        <v>6</v>
      </c>
      <c r="D76" s="26">
        <v>1334545.3999999999</v>
      </c>
      <c r="E76" s="27">
        <v>1032500</v>
      </c>
      <c r="F76" s="27">
        <v>1032500</v>
      </c>
      <c r="G76" s="26">
        <v>1028045.9738500001</v>
      </c>
      <c r="H76" s="31">
        <f t="shared" si="22"/>
        <v>77.033420807564895</v>
      </c>
      <c r="I76" s="31">
        <f t="shared" si="24"/>
        <v>99.568617322033901</v>
      </c>
      <c r="J76" s="36" t="s">
        <v>120</v>
      </c>
      <c r="K76" s="3"/>
      <c r="L76" s="5"/>
      <c r="M76" s="4"/>
      <c r="N76" s="3"/>
    </row>
    <row r="77" spans="1:14" ht="57.75" customHeight="1" x14ac:dyDescent="0.25">
      <c r="A77" s="17" t="s">
        <v>8</v>
      </c>
      <c r="B77" s="14" t="s">
        <v>2</v>
      </c>
      <c r="C77" s="14"/>
      <c r="D77" s="25">
        <f>SUM(D78:D80)</f>
        <v>5156452.5</v>
      </c>
      <c r="E77" s="25">
        <f t="shared" ref="E77:G77" si="26">SUM(E78:E80)</f>
        <v>9000117.5999999996</v>
      </c>
      <c r="F77" s="25">
        <f t="shared" si="26"/>
        <v>9000117.6763099991</v>
      </c>
      <c r="G77" s="25">
        <f t="shared" si="26"/>
        <v>8957234.349849999</v>
      </c>
      <c r="H77" s="30">
        <f t="shared" si="22"/>
        <v>173.70923808277104</v>
      </c>
      <c r="I77" s="30">
        <f t="shared" si="24"/>
        <v>99.52352482487116</v>
      </c>
      <c r="J77" s="38" t="s">
        <v>100</v>
      </c>
      <c r="K77" s="3"/>
      <c r="L77" s="5"/>
      <c r="M77" s="4"/>
      <c r="N77" s="3"/>
    </row>
    <row r="78" spans="1:14" ht="60.75" customHeight="1" x14ac:dyDescent="0.25">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x14ac:dyDescent="0.25">
      <c r="A79" s="15" t="s">
        <v>5</v>
      </c>
      <c r="B79" s="16" t="s">
        <v>2</v>
      </c>
      <c r="C79" s="16" t="s">
        <v>4</v>
      </c>
      <c r="D79" s="26">
        <v>134533.5</v>
      </c>
      <c r="E79" s="27">
        <v>1102516</v>
      </c>
      <c r="F79" s="27">
        <v>1102516</v>
      </c>
      <c r="G79" s="26">
        <v>1102221.6117199999</v>
      </c>
      <c r="H79" s="31">
        <f t="shared" si="22"/>
        <v>819.29156062988022</v>
      </c>
      <c r="I79" s="31">
        <v>99.9</v>
      </c>
      <c r="J79" s="36" t="s">
        <v>157</v>
      </c>
      <c r="K79" s="3"/>
      <c r="L79" s="5"/>
      <c r="M79" s="4"/>
      <c r="N79" s="3"/>
    </row>
    <row r="80" spans="1:14" ht="78.75" customHeight="1" x14ac:dyDescent="0.25">
      <c r="A80" s="15" t="s">
        <v>3</v>
      </c>
      <c r="B80" s="16" t="s">
        <v>2</v>
      </c>
      <c r="C80" s="16" t="s">
        <v>1</v>
      </c>
      <c r="D80" s="26">
        <v>504728</v>
      </c>
      <c r="E80" s="27">
        <v>3380410.6</v>
      </c>
      <c r="F80" s="27">
        <v>3380410.67631</v>
      </c>
      <c r="G80" s="26">
        <v>3337821.73813</v>
      </c>
      <c r="H80" s="31">
        <f t="shared" si="22"/>
        <v>661.31099089608665</v>
      </c>
      <c r="I80" s="31">
        <f t="shared" si="24"/>
        <v>98.740125320320857</v>
      </c>
      <c r="J80" s="36" t="s">
        <v>133</v>
      </c>
      <c r="K80" s="3"/>
      <c r="L80" s="5"/>
      <c r="M80" s="4"/>
      <c r="N80" s="3"/>
    </row>
    <row r="81" spans="1:14" ht="18" customHeight="1" x14ac:dyDescent="0.2">
      <c r="A81" s="22" t="s">
        <v>0</v>
      </c>
      <c r="B81" s="18"/>
      <c r="C81" s="18"/>
      <c r="D81" s="25">
        <f>D7+D16+D18+D23+D33+D39+D43+D51+D55+D62+D68+D73+D75+D77</f>
        <v>58433964.599999994</v>
      </c>
      <c r="E81" s="25">
        <f t="shared" ref="E81:G81" si="27">E7+E16+E18+E23+E33+E39+E43+E51+E55+E62+E68+E73+E75+E77</f>
        <v>80085941.5</v>
      </c>
      <c r="F81" s="25">
        <f t="shared" si="27"/>
        <v>80303840.796130002</v>
      </c>
      <c r="G81" s="25">
        <f t="shared" si="27"/>
        <v>76686761.809840009</v>
      </c>
      <c r="H81" s="30">
        <f>G81/D81*100</f>
        <v>131.23662297224996</v>
      </c>
      <c r="I81" s="30">
        <f t="shared" si="24"/>
        <v>95.495758421477262</v>
      </c>
      <c r="J81" s="37" t="s">
        <v>100</v>
      </c>
      <c r="K81" s="3"/>
      <c r="L81" s="5"/>
      <c r="M81" s="4"/>
      <c r="N81" s="3"/>
    </row>
  </sheetData>
  <autoFilter ref="A5:N81"/>
  <mergeCells count="10">
    <mergeCell ref="J4:J5"/>
    <mergeCell ref="A1:J1"/>
    <mergeCell ref="B4:C4"/>
    <mergeCell ref="H4:H5"/>
    <mergeCell ref="D4:D5"/>
    <mergeCell ref="A4:A5"/>
    <mergeCell ref="E4:E5"/>
    <mergeCell ref="G4:G5"/>
    <mergeCell ref="F4:F5"/>
    <mergeCell ref="I4:I5"/>
  </mergeCells>
  <pageMargins left="0.19685039370078741" right="0.19685039370078741" top="0.19685039370078741" bottom="0.23622047244094491" header="0" footer="0"/>
  <pageSetup paperSize="9" scale="71" fitToHeight="0" orientation="landscape" useFirstPageNumber="1" r:id="rId1"/>
  <headerFooter>
    <oddHeader xml:space="preserve">&amp;C&amp;P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Расходы РЗПР</vt:lpstr>
      <vt:lpstr>'Расходы РЗПР'!Заголовки_для_печати</vt:lpstr>
      <vt:lpstr>'Расходы РЗПР'!Область_печати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2020-07-07T06:47:27Z</dcterms:modified>
</cp:coreProperties>
</file>